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11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Summary!$A$1:$Y$18</definedName>
    <definedName name="_xlnm.Print_Area" localSheetId="8">'Tirhut (East)'!$A$1:$X$30</definedName>
    <definedName name="_xlnm.Print_Area" localSheetId="9">'Tirhut (West)'!$A$1:$X$45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18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7" i="10" l="1"/>
  <c r="W17" i="9" l="1"/>
  <c r="E17"/>
  <c r="E17" i="10"/>
  <c r="H17" s="1"/>
  <c r="D17"/>
  <c r="G17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18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7" i="10" s="1"/>
  <c r="L17" i="9"/>
  <c r="K17" i="10" s="1"/>
  <c r="M17" i="9"/>
  <c r="L17" i="10" s="1"/>
  <c r="N17" i="9"/>
  <c r="M17" i="10" s="1"/>
  <c r="O17" i="9"/>
  <c r="N17" i="10" s="1"/>
  <c r="P17" i="9"/>
  <c r="O17" i="10" s="1"/>
  <c r="Q17" i="9"/>
  <c r="P17" i="10" s="1"/>
  <c r="R17" i="9"/>
  <c r="Q17" i="10" s="1"/>
  <c r="S17" i="9"/>
  <c r="R17" i="10" s="1"/>
  <c r="T17" i="9"/>
  <c r="S17" i="10" s="1"/>
  <c r="U17" i="9"/>
  <c r="T17" i="10" s="1"/>
  <c r="V17" i="9"/>
  <c r="W17" i="10" s="1"/>
  <c r="X17"/>
  <c r="H17" i="9"/>
  <c r="F17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18" s="1"/>
  <c r="E49" i="7"/>
  <c r="K18" i="10" l="1"/>
  <c r="W18"/>
  <c r="M18"/>
  <c r="O18"/>
  <c r="S18"/>
  <c r="Q18"/>
  <c r="P18"/>
  <c r="N18"/>
  <c r="R18"/>
  <c r="T18"/>
  <c r="U18"/>
  <c r="X18"/>
  <c r="L18"/>
  <c r="V7"/>
  <c r="V13"/>
  <c r="Z13" s="1"/>
  <c r="H26" i="6"/>
  <c r="F11" i="10" s="1"/>
  <c r="F18" s="1"/>
  <c r="V17"/>
  <c r="Z17" s="1"/>
  <c r="V16"/>
  <c r="Z16" s="1"/>
  <c r="V11"/>
  <c r="Z11" s="1"/>
  <c r="V9"/>
  <c r="E9"/>
  <c r="E18" l="1"/>
  <c r="H9"/>
  <c r="H18" s="1"/>
  <c r="V18"/>
  <c r="Z7"/>
  <c r="I11"/>
  <c r="I18" s="1"/>
  <c r="Z9" l="1"/>
  <c r="Z18"/>
</calcChain>
</file>

<file path=xl/sharedStrings.xml><?xml version="1.0" encoding="utf-8"?>
<sst xmlns="http://schemas.openxmlformats.org/spreadsheetml/2006/main" count="1443" uniqueCount="869">
  <si>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</si>
  <si>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</si>
  <si>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</si>
  <si>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</si>
  <si>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</si>
  <si>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</si>
  <si>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</si>
  <si>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</si>
  <si>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</si>
  <si>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</si>
  <si>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</si>
  <si>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</si>
  <si>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</si>
  <si>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</si>
  <si>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</si>
  <si>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</si>
  <si>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</si>
  <si>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</si>
  <si>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</si>
  <si>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</si>
  <si>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</si>
  <si>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</si>
  <si>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</si>
  <si>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</si>
  <si>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</si>
  <si>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</si>
  <si>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</si>
  <si>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</si>
  <si>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</si>
  <si>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</si>
  <si>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</si>
  <si>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</si>
  <si>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</si>
  <si>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</si>
  <si>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</si>
  <si>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</si>
  <si>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</si>
  <si>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</si>
  <si>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</si>
  <si>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</si>
  <si>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</si>
  <si>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</si>
  <si>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</si>
  <si>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</si>
  <si>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</si>
  <si>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</si>
  <si>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</si>
  <si>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</si>
  <si>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</si>
  <si>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</si>
  <si>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</si>
  <si>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</si>
  <si>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</si>
  <si>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</si>
  <si>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</si>
  <si>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</si>
  <si>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</si>
  <si>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</si>
  <si>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</si>
  <si>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</si>
  <si>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</si>
  <si>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</si>
  <si>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</si>
  <si>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</si>
  <si>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</si>
  <si>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</si>
  <si>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</si>
  <si>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</si>
  <si>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</si>
  <si>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</si>
  <si>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</si>
  <si>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</si>
  <si>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</si>
  <si>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</si>
  <si>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</si>
  <si>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</si>
  <si>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</si>
  <si>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</si>
  <si>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</si>
  <si>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</si>
  <si>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</si>
  <si>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</si>
  <si>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</si>
  <si>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</si>
  <si>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</si>
  <si>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</si>
  <si>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</si>
  <si>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</si>
  <si>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</si>
  <si>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</si>
  <si>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</si>
  <si>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</si>
  <si>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</si>
  <si>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</si>
  <si>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</si>
  <si>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</si>
  <si>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</si>
  <si>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</si>
  <si>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</si>
  <si>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</si>
  <si>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</si>
  <si>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</si>
  <si>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</si>
  <si>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</si>
  <si>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</si>
  <si>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</si>
  <si>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</si>
  <si>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</si>
  <si>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</si>
  <si>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</si>
  <si>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</si>
  <si>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</si>
  <si>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</si>
  <si>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</si>
  <si>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</si>
  <si>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</si>
  <si>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</si>
  <si>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</si>
  <si>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</si>
  <si>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</si>
  <si>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</si>
  <si>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</si>
  <si>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</si>
  <si>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</si>
  <si>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</si>
  <si>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</si>
  <si>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</si>
  <si>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</si>
  <si>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</si>
  <si>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</si>
  <si>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</si>
  <si>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</si>
  <si>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</si>
  <si>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</si>
  <si>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</si>
  <si>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</si>
  <si>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</si>
  <si>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</si>
  <si>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</si>
  <si>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</si>
  <si>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</si>
  <si>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</si>
  <si>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</si>
  <si>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</si>
  <si>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</si>
  <si>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</si>
  <si>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</si>
  <si>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</si>
  <si>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</si>
  <si>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</si>
  <si>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</si>
  <si>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</si>
  <si>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</si>
  <si>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</si>
  <si>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</si>
  <si>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</si>
  <si>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</si>
  <si>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</si>
  <si>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</si>
  <si>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</si>
  <si>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</si>
  <si>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</si>
  <si>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</si>
  <si>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</si>
  <si>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</si>
  <si>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</si>
  <si>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</si>
  <si>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</si>
  <si>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</si>
  <si>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</si>
  <si>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</si>
  <si>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</si>
  <si>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</si>
  <si>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</si>
  <si>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</si>
  <si>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</si>
  <si>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</si>
  <si>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</si>
  <si>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</si>
  <si>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</si>
  <si>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</si>
  <si>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</si>
  <si>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</si>
  <si>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</si>
  <si>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</si>
  <si>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</si>
  <si>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</si>
  <si>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</si>
  <si>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</si>
  <si>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</si>
  <si>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</si>
  <si>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</si>
  <si>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</si>
  <si>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</si>
  <si>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</si>
  <si>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</si>
  <si>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</si>
  <si>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</si>
  <si>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</si>
  <si>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</si>
  <si>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</si>
  <si>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</si>
  <si>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</si>
  <si>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</si>
  <si>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</si>
  <si>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</si>
  <si>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</si>
  <si>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</si>
  <si>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</si>
  <si>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</si>
  <si>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</si>
  <si>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</si>
  <si>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</si>
  <si>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</si>
  <si>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</si>
  <si>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</si>
  <si>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</si>
  <si>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</si>
  <si>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</si>
  <si>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</si>
  <si>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</si>
  <si>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</si>
  <si>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</si>
  <si>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</si>
  <si>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</si>
  <si>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</si>
  <si>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</si>
  <si>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</si>
  <si>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</si>
  <si>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</si>
  <si>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</si>
  <si>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</si>
  <si>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</si>
  <si>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</si>
  <si>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</si>
  <si>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</si>
  <si>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</si>
  <si>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</si>
  <si>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</si>
  <si>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</si>
  <si>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</si>
  <si>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</si>
  <si>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</si>
  <si>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</si>
  <si>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</si>
  <si>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</si>
  <si>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</si>
  <si>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</si>
  <si>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</si>
  <si>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</si>
  <si>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</si>
  <si>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</si>
  <si>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</si>
  <si>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</si>
  <si>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</si>
  <si>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</si>
  <si>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</si>
  <si>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</si>
  <si>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</si>
  <si>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</si>
  <si>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</si>
  <si>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</si>
  <si>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</si>
  <si>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</si>
  <si>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</si>
  <si>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</si>
  <si>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</si>
  <si>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</si>
  <si>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</si>
  <si>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</si>
  <si>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</si>
  <si>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</si>
  <si>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</si>
  <si>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</si>
  <si>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</si>
  <si>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</si>
  <si>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</si>
  <si>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</si>
  <si>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</si>
  <si>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</si>
  <si>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</si>
  <si>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</si>
  <si>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</si>
  <si>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</si>
  <si>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</si>
  <si>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</si>
  <si>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</si>
  <si>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</si>
  <si>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</si>
  <si>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</si>
  <si>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</si>
  <si>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</si>
  <si>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</si>
  <si>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</si>
  <si>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</si>
  <si>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</si>
  <si>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</si>
  <si>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</si>
  <si>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</si>
  <si>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</si>
  <si>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</si>
  <si>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</si>
  <si>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</si>
  <si>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</si>
  <si>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</si>
  <si>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</si>
  <si>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</si>
  <si>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</si>
  <si>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</si>
  <si>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</si>
  <si>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</si>
  <si>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</si>
  <si>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</si>
  <si>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</si>
  <si>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</si>
  <si>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</si>
  <si>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</si>
  <si>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</si>
  <si>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</si>
  <si>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</si>
  <si>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</si>
  <si>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</si>
  <si>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</si>
  <si>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</si>
  <si>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</si>
  <si>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</si>
  <si>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</si>
  <si>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</si>
  <si>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</si>
  <si>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</si>
  <si>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</si>
  <si>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</si>
  <si>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</si>
  <si>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</si>
  <si>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</si>
  <si>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</si>
  <si>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</si>
  <si>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</si>
  <si>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</si>
  <si>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</si>
  <si>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</si>
  <si>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</si>
  <si>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</si>
  <si>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</si>
  <si>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</si>
  <si>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</si>
  <si>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</si>
  <si>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</si>
  <si>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</si>
  <si>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</si>
  <si>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</si>
  <si>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</si>
  <si>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</si>
  <si>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</si>
  <si>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</si>
  <si>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</si>
  <si>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</si>
  <si>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</si>
  <si>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</si>
  <si>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</si>
  <si>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</si>
  <si>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</si>
  <si>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</si>
  <si>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</si>
  <si>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</si>
  <si>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</si>
  <si>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</si>
  <si>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</si>
  <si>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</si>
  <si>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</si>
  <si>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</si>
  <si>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</si>
  <si>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</si>
  <si>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</si>
  <si>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</si>
  <si>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</si>
  <si>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</si>
  <si>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</si>
  <si>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</si>
  <si>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</si>
  <si>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</si>
  <si>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</si>
  <si>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</si>
  <si>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</si>
  <si>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</si>
  <si>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</si>
  <si>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</si>
  <si>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</si>
  <si>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</si>
  <si>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</si>
  <si>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</si>
  <si>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</si>
  <si>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</si>
  <si>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</si>
  <si>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</si>
  <si>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</si>
  <si>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</si>
  <si>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</si>
  <si>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</si>
  <si>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</si>
  <si>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</si>
  <si>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</si>
  <si>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</si>
  <si>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</si>
  <si>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</si>
  <si>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</si>
  <si>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</si>
  <si>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</si>
  <si>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</si>
  <si>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</si>
  <si>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</si>
  <si>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</si>
  <si>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</si>
  <si>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</si>
  <si>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</si>
  <si>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</si>
  <si>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</si>
  <si>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</si>
  <si>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</si>
  <si>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</si>
  <si>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</si>
  <si>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</si>
  <si>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</si>
  <si>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</si>
  <si>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</si>
  <si>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</si>
  <si>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</si>
  <si>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</si>
  <si>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</si>
  <si>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</si>
  <si>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</si>
  <si>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</si>
  <si>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</si>
  <si>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</si>
  <si>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</si>
  <si>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</si>
  <si>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</si>
  <si>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</si>
  <si>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</si>
  <si>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</si>
  <si>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</si>
  <si>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</si>
  <si>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</si>
  <si>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</si>
  <si>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</si>
  <si>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</si>
  <si>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</si>
  <si>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</si>
  <si>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</si>
  <si>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</si>
  <si>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</si>
  <si>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</si>
  <si>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</si>
  <si>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</si>
  <si>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</si>
  <si>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</si>
  <si>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</si>
  <si>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</si>
  <si>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</si>
  <si>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</si>
  <si>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</si>
  <si>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</si>
  <si>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</si>
  <si>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</si>
  <si>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</si>
  <si>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</si>
  <si>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</si>
  <si>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</si>
  <si>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</si>
  <si>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</si>
  <si>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</si>
  <si>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</si>
  <si>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</si>
  <si>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</si>
  <si>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</si>
  <si>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</si>
  <si>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</si>
  <si>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</si>
  <si>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</si>
  <si>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</si>
  <si>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</si>
  <si>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</si>
  <si>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</si>
  <si>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</si>
  <si>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</si>
  <si>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</si>
  <si>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</si>
  <si>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</si>
  <si>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</si>
  <si>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</si>
  <si>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</si>
  <si>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</si>
  <si>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</si>
  <si>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</si>
  <si>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</si>
  <si>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</si>
  <si>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</si>
  <si>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</si>
  <si>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</si>
  <si>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</si>
  <si>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</si>
  <si>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</si>
  <si>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</si>
  <si>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</si>
  <si>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</si>
  <si>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</si>
  <si>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</si>
  <si>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</si>
  <si>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</si>
  <si>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</si>
  <si>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</si>
  <si>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</si>
  <si>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</si>
  <si>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</si>
  <si>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</si>
  <si>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</si>
  <si>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</si>
  <si>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</si>
  <si>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</si>
  <si>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</si>
  <si>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</si>
  <si>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</si>
  <si>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</si>
  <si>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</si>
  <si>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</si>
  <si>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</si>
  <si>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</si>
  <si>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</si>
  <si>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</si>
  <si>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</si>
  <si>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</si>
  <si>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</si>
  <si>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</si>
  <si>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</si>
  <si>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</si>
  <si>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</si>
  <si>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</si>
  <si>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</si>
  <si>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</si>
  <si>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</si>
  <si>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</si>
  <si>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</si>
  <si>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</si>
  <si>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</si>
  <si>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</si>
  <si>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</si>
  <si>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</si>
  <si>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</si>
  <si>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</si>
  <si>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</si>
  <si>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</si>
  <si>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</si>
  <si>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</si>
  <si>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</si>
  <si>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</si>
  <si>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</si>
  <si>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</si>
  <si>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</si>
  <si>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</si>
  <si>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</si>
  <si>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</si>
  <si>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</si>
  <si>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</si>
  <si>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</si>
  <si>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</si>
  <si>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</si>
  <si>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</si>
  <si>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</si>
  <si>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</si>
  <si>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</si>
  <si>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</si>
  <si>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</si>
  <si>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</si>
  <si>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</si>
  <si>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</si>
  <si>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</si>
  <si>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</si>
  <si>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</si>
  <si>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</si>
  <si>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</si>
  <si>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</si>
  <si>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</si>
  <si>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</si>
  <si>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</si>
  <si>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</si>
  <si>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</si>
  <si>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</si>
  <si>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</si>
  <si>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</si>
  <si>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</si>
  <si>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</si>
  <si>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</si>
  <si>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</si>
  <si>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</si>
  <si>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</si>
  <si>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</si>
  <si>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</si>
  <si>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</si>
  <si>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</si>
  <si>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</si>
  <si>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</si>
  <si>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</si>
  <si>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</si>
  <si>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</si>
  <si>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</si>
  <si>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</si>
  <si>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</si>
  <si>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</si>
  <si>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</si>
  <si>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</si>
  <si>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</si>
  <si>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</si>
  <si>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</si>
  <si>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</si>
  <si>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</si>
  <si>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</si>
  <si>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</si>
  <si>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</si>
  <si>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</si>
  <si>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</si>
  <si>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</si>
  <si>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</si>
  <si>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</si>
  <si>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</si>
  <si>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</si>
  <si>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</si>
  <si>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</si>
  <si>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</si>
  <si>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</si>
  <si>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</si>
  <si>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</si>
  <si>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</si>
  <si>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</si>
  <si>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</si>
  <si>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</si>
  <si>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</si>
  <si>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</si>
  <si>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</si>
  <si>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</si>
  <si>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</si>
  <si>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</si>
  <si>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</si>
  <si>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</si>
  <si>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</si>
  <si>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</si>
  <si>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</si>
  <si>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</si>
  <si>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</si>
  <si>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</si>
  <si>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</si>
  <si>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</si>
  <si>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</si>
  <si>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</si>
  <si>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</si>
  <si>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</si>
  <si>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</si>
  <si>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</si>
  <si>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</si>
  <si>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</si>
  <si>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</si>
  <si>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</si>
  <si>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</si>
  <si>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</si>
  <si>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</si>
  <si>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</si>
  <si>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</si>
  <si>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</si>
  <si>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</si>
  <si>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</si>
  <si>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</si>
  <si>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</si>
  <si>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</si>
  <si>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</si>
  <si>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</si>
  <si>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</si>
  <si>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</si>
  <si>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</si>
  <si>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</si>
  <si>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</si>
  <si>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</si>
  <si>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</si>
  <si>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</si>
  <si>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</si>
  <si>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</si>
  <si>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</si>
  <si>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</si>
  <si>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</si>
  <si>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</si>
  <si>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</si>
  <si>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</si>
  <si>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</si>
  <si>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</si>
  <si>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</si>
  <si>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</si>
  <si>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</si>
  <si>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</si>
  <si>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</si>
  <si>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</si>
  <si>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</si>
  <si>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</si>
  <si>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</si>
  <si>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</si>
  <si>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</si>
  <si>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</si>
  <si>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</si>
  <si>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</si>
  <si>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</si>
  <si>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</si>
  <si>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</si>
  <si>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</si>
  <si>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</si>
  <si>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</si>
  <si>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</si>
  <si>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</si>
  <si>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</si>
  <si>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</si>
  <si>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</si>
  <si>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</si>
  <si>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</si>
  <si>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</si>
  <si>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</si>
  <si>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</si>
  <si>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</si>
  <si>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</si>
  <si>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</si>
  <si>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</si>
  <si>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</si>
  <si>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</si>
  <si>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</si>
  <si>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</si>
  <si>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</si>
  <si>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</si>
  <si>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</si>
  <si>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</si>
  <si>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</si>
  <si>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</si>
  <si>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</si>
  <si>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</si>
  <si>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</si>
  <si>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</si>
  <si>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</si>
  <si>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</si>
  <si>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</si>
  <si>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</si>
  <si>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</si>
  <si>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</si>
  <si>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</si>
  <si>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</si>
  <si>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</si>
  <si>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</si>
  <si>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</si>
  <si>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</si>
  <si>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</si>
  <si>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</si>
  <si>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</si>
  <si>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</si>
  <si>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</si>
  <si>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</si>
  <si>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</si>
  <si>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</si>
  <si>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</si>
  <si>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</si>
  <si>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</si>
  <si>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</si>
  <si>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</si>
  <si>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</si>
  <si>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</si>
  <si>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</si>
  <si>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</si>
  <si>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</si>
  <si>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</si>
  <si>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</si>
  <si>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</si>
  <si>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</si>
  <si>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</si>
  <si>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</si>
  <si>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</si>
  <si>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</si>
  <si>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</si>
  <si>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</si>
  <si>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</si>
  <si>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</si>
  <si>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</si>
  <si>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</si>
  <si>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</si>
  <si>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</si>
  <si>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</si>
  <si>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</si>
  <si>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</si>
  <si>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</si>
  <si>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</si>
  <si>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</si>
  <si>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</si>
  <si>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</si>
  <si>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</si>
  <si>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</si>
  <si>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</si>
  <si>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</si>
  <si>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</si>
  <si>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</si>
  <si>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</si>
  <si>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</si>
  <si>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</si>
  <si>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</si>
  <si>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</si>
  <si>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</si>
  <si>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</si>
  <si>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</si>
  <si>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</si>
  <si>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</si>
  <si>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</si>
  <si>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</si>
  <si>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</si>
  <si>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</si>
  <si>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</si>
  <si>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</si>
  <si>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</si>
  <si>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</si>
  <si>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</si>
  <si>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</si>
  <si>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</si>
  <si>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</si>
  <si>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</si>
  <si>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</si>
  <si>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</si>
  <si>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</si>
  <si>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</si>
  <si>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</si>
  <si>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</si>
  <si>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</si>
  <si>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</si>
  <si>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</si>
  <si>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</si>
  <si>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</si>
  <si>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</si>
  <si>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</si>
  <si>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</si>
  <si>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</si>
  <si>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Local dispute &amp; land problem</t>
  </si>
  <si>
    <t>M/S RAJENDRA PODDAR</t>
  </si>
  <si>
    <t>M/S CHANDAN ABHISHEK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</si>
  <si>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</si>
  <si>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</si>
  <si>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</si>
  <si>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</si>
  <si>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</si>
  <si>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</si>
  <si>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</si>
  <si>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</si>
  <si>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</si>
  <si>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</si>
  <si>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</si>
  <si>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</si>
  <si>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</si>
  <si>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</si>
  <si>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</si>
  <si>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</si>
  <si>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</si>
  <si>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</si>
  <si>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</si>
  <si>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</si>
  <si>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</si>
  <si>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</si>
  <si>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</si>
  <si>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</si>
  <si>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LAND DISPUTE</t>
  </si>
  <si>
    <t>Date:-31.1.2015</t>
  </si>
  <si>
    <t>Group no. not view</t>
  </si>
  <si>
    <t>Not start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</si>
</sst>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50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3" borderId="1" xfId="0" applyNumberFormat="1" applyFont="1" applyFill="1" applyBorder="1"/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" fontId="31" fillId="4" borderId="1" xfId="1" applyNumberFormat="1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/>
    </xf>
    <xf numFmtId="0" fontId="43" fillId="0" borderId="1" xfId="0" applyFont="1" applyBorder="1" applyAlignment="1">
      <alignment wrapText="1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4" fontId="10" fillId="0" borderId="2" xfId="1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4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4"/>
  <sheetViews>
    <sheetView showGridLines="0" view="pageBreakPreview" topLeftCell="A2" zoomScale="98" zoomScaleNormal="76" zoomScaleSheetLayoutView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4" sqref="C4:C6"/>
    </sheetView>
  </sheetViews>
  <sheetFormatPr defaultRowHeight="15"/>
  <cols>
    <col min="1" max="1" width="3.140625" style="49" customWidth="1"/>
    <col min="2" max="2" width="17" style="53" customWidth="1"/>
    <col min="3" max="3" width="20.85546875" style="53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5" hidden="1" customWidth="1"/>
    <col min="11" max="20" width="4.7109375" customWidth="1"/>
    <col min="21" max="22" width="5.7109375" customWidth="1"/>
    <col min="23" max="23" width="5.7109375" style="49" customWidth="1"/>
    <col min="24" max="24" width="10.7109375" style="49" customWidth="1"/>
    <col min="25" max="25" width="12.140625" customWidth="1"/>
    <col min="26" max="26" width="9.140625" style="49" hidden="1" customWidth="1"/>
  </cols>
  <sheetData>
    <row r="2" spans="1:28">
      <c r="A2" s="281" t="s">
        <v>19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8">
      <c r="A3" s="274" t="s">
        <v>672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61" t="s">
        <v>866</v>
      </c>
      <c r="Y3" s="273"/>
    </row>
    <row r="4" spans="1:28" ht="15" customHeight="1">
      <c r="A4" s="275" t="s">
        <v>0</v>
      </c>
      <c r="B4" s="278" t="s">
        <v>22</v>
      </c>
      <c r="C4" s="278" t="s">
        <v>23</v>
      </c>
      <c r="D4" s="279" t="s">
        <v>54</v>
      </c>
      <c r="E4" s="280"/>
      <c r="F4" s="289"/>
      <c r="G4" s="279" t="s">
        <v>26</v>
      </c>
      <c r="H4" s="280"/>
      <c r="I4" s="289"/>
      <c r="J4" s="286" t="s">
        <v>20</v>
      </c>
      <c r="K4" s="263" t="s">
        <v>16</v>
      </c>
      <c r="L4" s="263"/>
      <c r="M4" s="263"/>
      <c r="N4" s="263"/>
      <c r="O4" s="263"/>
      <c r="P4" s="263"/>
      <c r="Q4" s="263"/>
      <c r="R4" s="263"/>
      <c r="S4" s="263"/>
      <c r="T4" s="264"/>
      <c r="U4" s="262" t="s">
        <v>30</v>
      </c>
      <c r="V4" s="263"/>
      <c r="W4" s="264"/>
      <c r="X4" s="265" t="s">
        <v>32</v>
      </c>
      <c r="Y4" s="268" t="s">
        <v>14</v>
      </c>
    </row>
    <row r="5" spans="1:28" ht="24.75" customHeight="1">
      <c r="A5" s="275"/>
      <c r="B5" s="278"/>
      <c r="C5" s="278"/>
      <c r="D5" s="276" t="s">
        <v>24</v>
      </c>
      <c r="E5" s="276" t="s">
        <v>27</v>
      </c>
      <c r="F5" s="276" t="s">
        <v>25</v>
      </c>
      <c r="G5" s="276" t="s">
        <v>24</v>
      </c>
      <c r="H5" s="276" t="s">
        <v>27</v>
      </c>
      <c r="I5" s="276" t="s">
        <v>25</v>
      </c>
      <c r="J5" s="287"/>
      <c r="K5" s="271" t="s">
        <v>15</v>
      </c>
      <c r="L5" s="284" t="s">
        <v>10</v>
      </c>
      <c r="M5" s="276" t="s">
        <v>9</v>
      </c>
      <c r="N5" s="279" t="s">
        <v>17</v>
      </c>
      <c r="O5" s="280"/>
      <c r="P5" s="279" t="s">
        <v>18</v>
      </c>
      <c r="Q5" s="280"/>
      <c r="R5" s="279" t="s">
        <v>55</v>
      </c>
      <c r="S5" s="280"/>
      <c r="T5" s="284" t="s">
        <v>13</v>
      </c>
      <c r="U5" s="282" t="s">
        <v>7</v>
      </c>
      <c r="V5" s="282" t="s">
        <v>29</v>
      </c>
      <c r="W5" s="282" t="s">
        <v>8</v>
      </c>
      <c r="X5" s="266"/>
      <c r="Y5" s="269"/>
    </row>
    <row r="6" spans="1:28" ht="45" customHeight="1">
      <c r="A6" s="275"/>
      <c r="B6" s="278"/>
      <c r="C6" s="278"/>
      <c r="D6" s="277"/>
      <c r="E6" s="277"/>
      <c r="F6" s="277"/>
      <c r="G6" s="277"/>
      <c r="H6" s="277"/>
      <c r="I6" s="277"/>
      <c r="J6" s="288"/>
      <c r="K6" s="272"/>
      <c r="L6" s="285"/>
      <c r="M6" s="277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85"/>
      <c r="U6" s="283"/>
      <c r="V6" s="283"/>
      <c r="W6" s="283"/>
      <c r="X6" s="267"/>
      <c r="Y6" s="270"/>
      <c r="Z6" s="49" t="s">
        <v>686</v>
      </c>
    </row>
    <row r="7" spans="1:28" ht="60" customHeight="1">
      <c r="A7" s="164">
        <v>1</v>
      </c>
      <c r="B7" s="190" t="s">
        <v>831</v>
      </c>
      <c r="C7" s="192" t="s">
        <v>767</v>
      </c>
      <c r="D7" s="5">
        <f>'Patna (East)'!A44</f>
        <v>16</v>
      </c>
      <c r="E7" s="5">
        <f>'Patna (East)'!E47</f>
        <v>39</v>
      </c>
      <c r="F7" s="5">
        <f>'Patna (East)'!H47</f>
        <v>10068.129999999999</v>
      </c>
      <c r="G7" s="164">
        <f t="shared" ref="G7:I8" si="0">D7</f>
        <v>16</v>
      </c>
      <c r="H7" s="5">
        <f t="shared" si="0"/>
        <v>39</v>
      </c>
      <c r="I7" s="5">
        <f t="shared" si="0"/>
        <v>10068.129999999999</v>
      </c>
      <c r="J7" s="164"/>
      <c r="K7" s="7">
        <f>'Patna (East)'!L47</f>
        <v>0</v>
      </c>
      <c r="L7" s="7">
        <f>'Patna (East)'!M47</f>
        <v>2</v>
      </c>
      <c r="M7" s="7">
        <f>'Patna (East)'!N47</f>
        <v>2</v>
      </c>
      <c r="N7" s="7">
        <f>'Patna (East)'!O47</f>
        <v>0</v>
      </c>
      <c r="O7" s="7">
        <f>'Patna (East)'!P47</f>
        <v>2</v>
      </c>
      <c r="P7" s="7">
        <f>'Patna (East)'!Q47</f>
        <v>0</v>
      </c>
      <c r="Q7" s="7">
        <f>'Patna (East)'!R47</f>
        <v>8</v>
      </c>
      <c r="R7" s="7">
        <f>'Patna (East)'!S47</f>
        <v>1</v>
      </c>
      <c r="S7" s="7">
        <f>'Patna (East)'!T47</f>
        <v>5</v>
      </c>
      <c r="T7" s="7">
        <f>'Patna (East)'!U47</f>
        <v>10</v>
      </c>
      <c r="U7" s="188">
        <f>'Patna (East)'!I47</f>
        <v>9</v>
      </c>
      <c r="V7" s="198">
        <f>K7+L7+M7+N7+O7+R7+S7+T7+P7+Q7</f>
        <v>30</v>
      </c>
      <c r="W7" s="198">
        <f>'Patna (East)'!V47</f>
        <v>0</v>
      </c>
      <c r="X7" s="199">
        <f>'Patna (East)'!W47</f>
        <v>4307.82</v>
      </c>
      <c r="Y7" s="187"/>
      <c r="Z7" s="87">
        <f>H7-U7-V7-W7</f>
        <v>0</v>
      </c>
      <c r="AA7" s="185"/>
      <c r="AB7" s="3"/>
    </row>
    <row r="8" spans="1:28" ht="60" customHeight="1">
      <c r="A8" s="159">
        <v>2</v>
      </c>
      <c r="B8" s="190" t="s">
        <v>832</v>
      </c>
      <c r="C8" s="193" t="s">
        <v>827</v>
      </c>
      <c r="D8" s="161">
        <f>'Patna (West)'!A27</f>
        <v>9</v>
      </c>
      <c r="E8" s="161">
        <f>'Patna (West)'!E28</f>
        <v>20</v>
      </c>
      <c r="F8" s="161">
        <f>'Patna (West)'!H28</f>
        <v>4798.7800000000007</v>
      </c>
      <c r="G8" s="159">
        <f t="shared" si="0"/>
        <v>9</v>
      </c>
      <c r="H8" s="161">
        <f t="shared" si="0"/>
        <v>20</v>
      </c>
      <c r="I8" s="161">
        <f t="shared" si="0"/>
        <v>4798.7800000000007</v>
      </c>
      <c r="J8" s="159"/>
      <c r="K8" s="170">
        <f>'Patna (West)'!L28</f>
        <v>1</v>
      </c>
      <c r="L8" s="170">
        <f>'Patna (West)'!M28</f>
        <v>3</v>
      </c>
      <c r="M8" s="170">
        <f>'Patna (West)'!N28</f>
        <v>2</v>
      </c>
      <c r="N8" s="170">
        <f>'Patna (West)'!O28</f>
        <v>2</v>
      </c>
      <c r="O8" s="170">
        <f>'Patna (West)'!P28</f>
        <v>2</v>
      </c>
      <c r="P8" s="170">
        <f>'Patna (West)'!Q28</f>
        <v>1</v>
      </c>
      <c r="Q8" s="170">
        <f>'Patna (West)'!R28</f>
        <v>1</v>
      </c>
      <c r="R8" s="170">
        <f>'Patna (West)'!S28</f>
        <v>0</v>
      </c>
      <c r="S8" s="170">
        <f>'Patna (West)'!T28</f>
        <v>0</v>
      </c>
      <c r="T8" s="170">
        <f>'Patna (West)'!U28</f>
        <v>1</v>
      </c>
      <c r="U8" s="163">
        <f>'Patna (West)'!I28</f>
        <v>4</v>
      </c>
      <c r="V8" s="198">
        <f>K8+L8+M8+N8+O8+R8+S8+T8+P8+Q8</f>
        <v>13</v>
      </c>
      <c r="W8" s="174">
        <f>'Patna (West)'!V28</f>
        <v>3</v>
      </c>
      <c r="X8" s="177">
        <f>'Patna (West)'!W28</f>
        <v>1419.3999999999996</v>
      </c>
      <c r="Y8" s="186"/>
      <c r="Z8" s="87">
        <f t="shared" ref="Z8:Z18" si="1">H8-U8-V8-W8</f>
        <v>0</v>
      </c>
      <c r="AA8" s="185"/>
      <c r="AB8" s="3"/>
    </row>
    <row r="9" spans="1:28" ht="60" customHeight="1">
      <c r="A9" s="158">
        <v>3</v>
      </c>
      <c r="B9" s="191" t="s">
        <v>760</v>
      </c>
      <c r="C9" s="194" t="s">
        <v>768</v>
      </c>
      <c r="D9" s="160">
        <f>Magadh!A48</f>
        <v>19</v>
      </c>
      <c r="E9" s="160">
        <f>Magadh!E49</f>
        <v>41</v>
      </c>
      <c r="F9" s="160">
        <f>Magadh!H49</f>
        <v>10058.309999999998</v>
      </c>
      <c r="G9" s="158">
        <f>19-1</f>
        <v>18</v>
      </c>
      <c r="H9" s="160">
        <f>E9-Magadh!E17</f>
        <v>39</v>
      </c>
      <c r="I9" s="158">
        <f>F9-Magadh!H16</f>
        <v>9575.8299999999981</v>
      </c>
      <c r="J9" s="6"/>
      <c r="K9" s="160">
        <f>Magadh!L49</f>
        <v>0</v>
      </c>
      <c r="L9" s="160">
        <f>Magadh!M49</f>
        <v>5</v>
      </c>
      <c r="M9" s="160">
        <f>Magadh!N49</f>
        <v>3</v>
      </c>
      <c r="N9" s="160">
        <f>Magadh!O49</f>
        <v>1</v>
      </c>
      <c r="O9" s="160">
        <f>Magadh!P49</f>
        <v>4</v>
      </c>
      <c r="P9" s="160">
        <f>Magadh!Q49</f>
        <v>1</v>
      </c>
      <c r="Q9" s="160">
        <f>Magadh!R49</f>
        <v>6</v>
      </c>
      <c r="R9" s="160">
        <f>Magadh!S49</f>
        <v>0</v>
      </c>
      <c r="S9" s="160">
        <f>Magadh!T49</f>
        <v>1</v>
      </c>
      <c r="T9" s="160">
        <f>Magadh!U49</f>
        <v>2</v>
      </c>
      <c r="U9" s="160">
        <f>Magadh!I49</f>
        <v>16</v>
      </c>
      <c r="V9" s="162">
        <f t="shared" ref="V9" si="2">K9+L9+M9+N9+O9+R9+S9+T9+P9+Q9</f>
        <v>23</v>
      </c>
      <c r="W9" s="172">
        <f>Magadh!V49</f>
        <v>0</v>
      </c>
      <c r="X9" s="172">
        <f>Magadh!W49</f>
        <v>2464.7817099999997</v>
      </c>
      <c r="Y9" s="158"/>
      <c r="Z9" s="87">
        <f t="shared" si="1"/>
        <v>0</v>
      </c>
      <c r="AA9" s="171"/>
      <c r="AB9" s="3"/>
    </row>
    <row r="10" spans="1:28" ht="60" customHeight="1">
      <c r="A10" s="158">
        <v>4</v>
      </c>
      <c r="B10" s="190" t="s">
        <v>761</v>
      </c>
      <c r="C10" s="194" t="s">
        <v>773</v>
      </c>
      <c r="D10" s="160">
        <f>Bhagalpur!A18</f>
        <v>5</v>
      </c>
      <c r="E10" s="160">
        <f>Bhagalpur!E20</f>
        <v>12</v>
      </c>
      <c r="F10" s="168">
        <f>Bhagalpur!H20</f>
        <v>3096.8200000000006</v>
      </c>
      <c r="G10" s="158">
        <f>D10</f>
        <v>5</v>
      </c>
      <c r="H10" s="160">
        <f>E10</f>
        <v>12</v>
      </c>
      <c r="I10" s="166">
        <f>F10</f>
        <v>3096.8200000000006</v>
      </c>
      <c r="J10" s="6"/>
      <c r="K10" s="158">
        <f>Bhagalpur!L20</f>
        <v>0</v>
      </c>
      <c r="L10" s="158">
        <f>Bhagalpur!M20</f>
        <v>4</v>
      </c>
      <c r="M10" s="158">
        <f>Bhagalpur!N20</f>
        <v>0</v>
      </c>
      <c r="N10" s="158">
        <f>Bhagalpur!O20</f>
        <v>0</v>
      </c>
      <c r="O10" s="158">
        <f>Bhagalpur!P20</f>
        <v>1</v>
      </c>
      <c r="P10" s="158">
        <f>Bhagalpur!Q20</f>
        <v>1</v>
      </c>
      <c r="Q10" s="158">
        <f>Bhagalpur!R20</f>
        <v>1</v>
      </c>
      <c r="R10" s="158">
        <f>Bhagalpur!S20</f>
        <v>0</v>
      </c>
      <c r="S10" s="158">
        <f>Bhagalpur!T20</f>
        <v>1</v>
      </c>
      <c r="T10" s="158">
        <f>Bhagalpur!U20</f>
        <v>1</v>
      </c>
      <c r="U10" s="162">
        <f>Bhagalpur!I20</f>
        <v>1</v>
      </c>
      <c r="V10" s="162">
        <f t="shared" ref="V10:V16" si="3">K10+L10+M10+N10+O10+R10+S10+T10+P10+Q10</f>
        <v>9</v>
      </c>
      <c r="W10" s="162">
        <f>Bhagalpur!V20</f>
        <v>2</v>
      </c>
      <c r="X10" s="162">
        <f>Bhagalpur!W20</f>
        <v>1316.11</v>
      </c>
      <c r="Y10" s="175"/>
      <c r="Z10" s="87">
        <f t="shared" si="1"/>
        <v>0</v>
      </c>
      <c r="AA10" s="171"/>
      <c r="AB10" s="3"/>
    </row>
    <row r="11" spans="1:28" ht="60" customHeight="1">
      <c r="A11" s="158">
        <v>5</v>
      </c>
      <c r="B11" s="190" t="s">
        <v>762</v>
      </c>
      <c r="C11" s="194" t="s">
        <v>769</v>
      </c>
      <c r="D11" s="160">
        <f>Munger!A24</f>
        <v>8</v>
      </c>
      <c r="E11" s="160">
        <f>Munger!E26</f>
        <v>17</v>
      </c>
      <c r="F11" s="168">
        <f>Munger!H26</f>
        <v>4315.996666666666</v>
      </c>
      <c r="G11" s="158">
        <f t="shared" ref="G11:I12" si="4">D11</f>
        <v>8</v>
      </c>
      <c r="H11" s="160">
        <f t="shared" si="4"/>
        <v>17</v>
      </c>
      <c r="I11" s="166">
        <f t="shared" si="4"/>
        <v>4315.996666666666</v>
      </c>
      <c r="J11" s="6"/>
      <c r="K11" s="158">
        <f>Munger!L26</f>
        <v>0</v>
      </c>
      <c r="L11" s="158">
        <f>Munger!M26</f>
        <v>2</v>
      </c>
      <c r="M11" s="158">
        <f>Munger!N26</f>
        <v>0</v>
      </c>
      <c r="N11" s="158">
        <f>Munger!O26</f>
        <v>0</v>
      </c>
      <c r="O11" s="158">
        <f>Munger!P26</f>
        <v>0</v>
      </c>
      <c r="P11" s="158">
        <f>Munger!Q26</f>
        <v>2</v>
      </c>
      <c r="Q11" s="158">
        <f>Munger!R26</f>
        <v>2</v>
      </c>
      <c r="R11" s="158">
        <f>Munger!S26</f>
        <v>0</v>
      </c>
      <c r="S11" s="158">
        <f>Munger!T26</f>
        <v>2</v>
      </c>
      <c r="T11" s="158">
        <f>Munger!U26</f>
        <v>6</v>
      </c>
      <c r="U11" s="162">
        <f>Munger!I26</f>
        <v>3</v>
      </c>
      <c r="V11" s="162">
        <f t="shared" si="3"/>
        <v>14</v>
      </c>
      <c r="W11" s="162">
        <f>Munger!V26</f>
        <v>0</v>
      </c>
      <c r="X11" s="176">
        <f>Munger!W26</f>
        <v>2043.2099999999996</v>
      </c>
      <c r="Y11" s="175"/>
      <c r="Z11" s="87">
        <f t="shared" si="1"/>
        <v>0</v>
      </c>
      <c r="AA11" s="171"/>
      <c r="AB11" s="3"/>
    </row>
    <row r="12" spans="1:28" ht="60" customHeight="1">
      <c r="A12" s="158">
        <v>6</v>
      </c>
      <c r="B12" s="191" t="s">
        <v>763</v>
      </c>
      <c r="C12" s="194" t="s">
        <v>770</v>
      </c>
      <c r="D12" s="160">
        <f>Kosi!A14</f>
        <v>3</v>
      </c>
      <c r="E12" s="158">
        <f>Kosi!E15</f>
        <v>7</v>
      </c>
      <c r="F12" s="168">
        <f>Kosi!H15</f>
        <v>1907.1999999999998</v>
      </c>
      <c r="G12" s="158">
        <f t="shared" si="4"/>
        <v>3</v>
      </c>
      <c r="H12" s="160">
        <f t="shared" si="4"/>
        <v>7</v>
      </c>
      <c r="I12" s="166">
        <f t="shared" si="4"/>
        <v>1907.1999999999998</v>
      </c>
      <c r="J12" s="6"/>
      <c r="K12" s="169">
        <f>Kosi!L15</f>
        <v>1</v>
      </c>
      <c r="L12" s="169">
        <f>Kosi!M15</f>
        <v>0</v>
      </c>
      <c r="M12" s="169">
        <f>Kosi!N15</f>
        <v>0</v>
      </c>
      <c r="N12" s="169">
        <f>Kosi!O15</f>
        <v>0</v>
      </c>
      <c r="O12" s="169">
        <f>Kosi!P15</f>
        <v>1</v>
      </c>
      <c r="P12" s="169">
        <f>Kosi!Q15</f>
        <v>0</v>
      </c>
      <c r="Q12" s="169">
        <f>Kosi!R15</f>
        <v>3</v>
      </c>
      <c r="R12" s="169">
        <f>Kosi!S15</f>
        <v>0</v>
      </c>
      <c r="S12" s="169">
        <f>Kosi!T15</f>
        <v>1</v>
      </c>
      <c r="T12" s="169">
        <f>Kosi!U15</f>
        <v>1</v>
      </c>
      <c r="U12" s="173">
        <f>Kosi!K15</f>
        <v>0</v>
      </c>
      <c r="V12" s="173">
        <f t="shared" si="3"/>
        <v>7</v>
      </c>
      <c r="W12" s="173">
        <f>Kosi!V15</f>
        <v>0</v>
      </c>
      <c r="X12" s="176">
        <f>Kosi!W15</f>
        <v>993.38000000000011</v>
      </c>
      <c r="Y12" s="175"/>
      <c r="Z12" s="87">
        <f t="shared" si="1"/>
        <v>0</v>
      </c>
      <c r="AA12" s="171"/>
      <c r="AB12" s="3"/>
    </row>
    <row r="13" spans="1:28" ht="60" customHeight="1">
      <c r="A13" s="158">
        <v>7</v>
      </c>
      <c r="B13" s="191" t="s">
        <v>764</v>
      </c>
      <c r="C13" s="194" t="s">
        <v>771</v>
      </c>
      <c r="D13" s="160">
        <f>Purnea!A22</f>
        <v>7</v>
      </c>
      <c r="E13" s="158">
        <f>Purnea!E23</f>
        <v>15</v>
      </c>
      <c r="F13" s="168">
        <f>Purnea!H23</f>
        <v>4054.44</v>
      </c>
      <c r="G13" s="158">
        <f>D13-(1)</f>
        <v>6</v>
      </c>
      <c r="H13" s="160">
        <f>E13-(Purnea!E22)</f>
        <v>14</v>
      </c>
      <c r="I13" s="166">
        <f>Purnea!H11+Purnea!H14+Purnea!H16+Purnea!H8</f>
        <v>2703.45</v>
      </c>
      <c r="J13" s="6"/>
      <c r="K13" s="169">
        <f>Purnea!L23</f>
        <v>1</v>
      </c>
      <c r="L13" s="169">
        <f>Purnea!M23</f>
        <v>3</v>
      </c>
      <c r="M13" s="169">
        <f>Purnea!N23</f>
        <v>2</v>
      </c>
      <c r="N13" s="169">
        <f>Purnea!O23</f>
        <v>0</v>
      </c>
      <c r="O13" s="169">
        <f>Purnea!P23</f>
        <v>3</v>
      </c>
      <c r="P13" s="169">
        <f>Purnea!Q23</f>
        <v>1</v>
      </c>
      <c r="Q13" s="169">
        <f>Purnea!R23</f>
        <v>1</v>
      </c>
      <c r="R13" s="169">
        <f>Purnea!S23</f>
        <v>1</v>
      </c>
      <c r="S13" s="169">
        <f>Purnea!T23</f>
        <v>1</v>
      </c>
      <c r="T13" s="169">
        <f>Purnea!U23</f>
        <v>0</v>
      </c>
      <c r="U13" s="173">
        <f>Purnea!K23</f>
        <v>1</v>
      </c>
      <c r="V13" s="173">
        <f t="shared" si="3"/>
        <v>13</v>
      </c>
      <c r="W13" s="173">
        <f>Purnea!V23</f>
        <v>0</v>
      </c>
      <c r="X13" s="176">
        <f>Purnea!W23</f>
        <v>1065.6099999999999</v>
      </c>
      <c r="Y13" s="175"/>
      <c r="Z13" s="87">
        <f t="shared" si="1"/>
        <v>0</v>
      </c>
      <c r="AA13" s="171"/>
      <c r="AB13" s="3"/>
    </row>
    <row r="14" spans="1:28" ht="60" customHeight="1">
      <c r="A14" s="164">
        <v>8</v>
      </c>
      <c r="B14" s="190" t="s">
        <v>833</v>
      </c>
      <c r="C14" s="192" t="s">
        <v>772</v>
      </c>
      <c r="D14" s="5">
        <f>'Tirhut (East)'!A26</f>
        <v>7</v>
      </c>
      <c r="E14" s="164">
        <f>'Tirhut (East)'!E29</f>
        <v>21</v>
      </c>
      <c r="F14" s="5">
        <f>'Tirhut (East)'!H29</f>
        <v>5677.7899999999991</v>
      </c>
      <c r="G14" s="164">
        <f t="shared" ref="G14:I15" si="5">D14</f>
        <v>7</v>
      </c>
      <c r="H14" s="200">
        <f t="shared" si="5"/>
        <v>21</v>
      </c>
      <c r="I14" s="201">
        <f t="shared" si="5"/>
        <v>5677.7899999999991</v>
      </c>
      <c r="J14" s="164"/>
      <c r="K14" s="202">
        <f>'Tirhut (East)'!L29</f>
        <v>0</v>
      </c>
      <c r="L14" s="202">
        <f>'Tirhut (East)'!M29</f>
        <v>1</v>
      </c>
      <c r="M14" s="202">
        <f>'Tirhut (East)'!N29</f>
        <v>1</v>
      </c>
      <c r="N14" s="202">
        <f>'Tirhut (East)'!O29</f>
        <v>0</v>
      </c>
      <c r="O14" s="202">
        <f>'Tirhut (East)'!P29</f>
        <v>1</v>
      </c>
      <c r="P14" s="202">
        <f>'Tirhut (East)'!Q29</f>
        <v>0</v>
      </c>
      <c r="Q14" s="202">
        <f>'Tirhut (East)'!R29</f>
        <v>1</v>
      </c>
      <c r="R14" s="202">
        <f>'Tirhut (East)'!S29</f>
        <v>0</v>
      </c>
      <c r="S14" s="202">
        <f>'Tirhut (East)'!T29</f>
        <v>2</v>
      </c>
      <c r="T14" s="202">
        <f>'Tirhut (East)'!U29</f>
        <v>6</v>
      </c>
      <c r="U14" s="188">
        <f>'Tirhut (East)'!I29</f>
        <v>9</v>
      </c>
      <c r="V14" s="188">
        <f t="shared" si="3"/>
        <v>12</v>
      </c>
      <c r="W14" s="188">
        <f>'Tirhut (East)'!V29</f>
        <v>0</v>
      </c>
      <c r="X14" s="188">
        <f>'Tirhut (East)'!W29</f>
        <v>1901.17</v>
      </c>
      <c r="Y14" s="189"/>
      <c r="Z14" s="87">
        <f t="shared" si="1"/>
        <v>0</v>
      </c>
      <c r="AA14" s="259"/>
      <c r="AB14" s="3"/>
    </row>
    <row r="15" spans="1:28" ht="60" customHeight="1">
      <c r="A15" s="159">
        <v>9</v>
      </c>
      <c r="B15" s="190" t="s">
        <v>834</v>
      </c>
      <c r="C15" s="214" t="s">
        <v>842</v>
      </c>
      <c r="D15" s="161">
        <f>'Tirhut (West)'!A43</f>
        <v>15</v>
      </c>
      <c r="E15" s="159">
        <f>'Tirhut (West)'!E45</f>
        <v>37</v>
      </c>
      <c r="F15" s="161">
        <f>'Tirhut (West)'!H45</f>
        <v>10210.359999999999</v>
      </c>
      <c r="G15" s="159">
        <f t="shared" si="5"/>
        <v>15</v>
      </c>
      <c r="H15" s="165">
        <f t="shared" si="5"/>
        <v>37</v>
      </c>
      <c r="I15" s="167">
        <f t="shared" si="5"/>
        <v>10210.359999999999</v>
      </c>
      <c r="J15" s="159"/>
      <c r="K15" s="203">
        <f>'Tirhut (West)'!L45</f>
        <v>1</v>
      </c>
      <c r="L15" s="203">
        <f>'Tirhut (West)'!M45</f>
        <v>5</v>
      </c>
      <c r="M15" s="203">
        <f>'Tirhut (West)'!N45</f>
        <v>0</v>
      </c>
      <c r="N15" s="203">
        <f>'Tirhut (West)'!O45</f>
        <v>0</v>
      </c>
      <c r="O15" s="203">
        <f>'Tirhut (West)'!P45</f>
        <v>5</v>
      </c>
      <c r="P15" s="203">
        <f>'Tirhut (West)'!Q45</f>
        <v>4</v>
      </c>
      <c r="Q15" s="203">
        <f>'Tirhut (West)'!R45</f>
        <v>2</v>
      </c>
      <c r="R15" s="203">
        <f>'Tirhut (West)'!S45</f>
        <v>0</v>
      </c>
      <c r="S15" s="203">
        <f>'Tirhut (West)'!T45</f>
        <v>3</v>
      </c>
      <c r="T15" s="203">
        <f>'Tirhut (West)'!U45</f>
        <v>6</v>
      </c>
      <c r="U15" s="163">
        <f>'Tirhut (West)'!I45</f>
        <v>11</v>
      </c>
      <c r="V15" s="188">
        <f t="shared" si="3"/>
        <v>26</v>
      </c>
      <c r="W15" s="163">
        <f>'Tirhut (West)'!V45</f>
        <v>0</v>
      </c>
      <c r="X15" s="163">
        <f>'Tirhut (West)'!W45</f>
        <v>2866.5</v>
      </c>
      <c r="Y15" s="204"/>
      <c r="Z15" s="87">
        <f t="shared" si="1"/>
        <v>0</v>
      </c>
      <c r="AA15" s="259"/>
      <c r="AB15" s="3"/>
    </row>
    <row r="16" spans="1:28" ht="60" customHeight="1">
      <c r="A16" s="227">
        <v>10</v>
      </c>
      <c r="B16" s="226" t="s">
        <v>765</v>
      </c>
      <c r="C16" s="225" t="s">
        <v>828</v>
      </c>
      <c r="D16" s="228">
        <f>Darbhanga!A42</f>
        <v>15</v>
      </c>
      <c r="E16" s="227">
        <f>Darbhanga!E45</f>
        <v>37</v>
      </c>
      <c r="F16" s="228">
        <f>Darbhanga!H45</f>
        <v>10256.450000000001</v>
      </c>
      <c r="G16" s="227">
        <f>D16-1</f>
        <v>14</v>
      </c>
      <c r="H16" s="229">
        <f>E16-3</f>
        <v>34</v>
      </c>
      <c r="I16" s="230">
        <f>F16-Darbhanga!H42</f>
        <v>9414.7800000000007</v>
      </c>
      <c r="J16" s="6"/>
      <c r="K16" s="227">
        <f>Darbhanga!L45</f>
        <v>2</v>
      </c>
      <c r="L16" s="227">
        <f>Darbhanga!M45</f>
        <v>2</v>
      </c>
      <c r="M16" s="227">
        <f>Darbhanga!N45</f>
        <v>8</v>
      </c>
      <c r="N16" s="227">
        <f>Darbhanga!O45</f>
        <v>1</v>
      </c>
      <c r="O16" s="227">
        <f>Darbhanga!P45</f>
        <v>3</v>
      </c>
      <c r="P16" s="227">
        <f>Darbhanga!Q45</f>
        <v>2</v>
      </c>
      <c r="Q16" s="227">
        <f>Darbhanga!R45</f>
        <v>2</v>
      </c>
      <c r="R16" s="227">
        <f>Darbhanga!S45</f>
        <v>0</v>
      </c>
      <c r="S16" s="227">
        <f>Darbhanga!T45</f>
        <v>3</v>
      </c>
      <c r="T16" s="227">
        <f>Darbhanga!U45</f>
        <v>6</v>
      </c>
      <c r="U16" s="231">
        <f>Darbhanga!I45</f>
        <v>5</v>
      </c>
      <c r="V16" s="231">
        <f t="shared" si="3"/>
        <v>29</v>
      </c>
      <c r="W16" s="231">
        <f>Darbhanga!V45</f>
        <v>0</v>
      </c>
      <c r="X16" s="233">
        <f>Darbhanga!W45</f>
        <v>3185</v>
      </c>
      <c r="Y16" s="234"/>
      <c r="Z16" s="87">
        <f t="shared" si="1"/>
        <v>0</v>
      </c>
      <c r="AA16" s="232"/>
      <c r="AB16" s="3"/>
    </row>
    <row r="17" spans="1:28" ht="60" customHeight="1">
      <c r="A17" s="227">
        <v>11</v>
      </c>
      <c r="B17" s="226" t="s">
        <v>766</v>
      </c>
      <c r="C17" s="225" t="s">
        <v>841</v>
      </c>
      <c r="D17" s="228">
        <f>Saran!A16</f>
        <v>5</v>
      </c>
      <c r="E17" s="227">
        <f>Saran!E17</f>
        <v>9</v>
      </c>
      <c r="F17" s="228">
        <f>Saran!H17</f>
        <v>2368.9700000000003</v>
      </c>
      <c r="G17" s="227">
        <f>D17-1</f>
        <v>4</v>
      </c>
      <c r="H17" s="229">
        <f>E17-3</f>
        <v>6</v>
      </c>
      <c r="I17" s="227">
        <f>Saran!H11+Saran!H12+Saran!H14+Saran!H16</f>
        <v>1587.01</v>
      </c>
      <c r="J17" s="6"/>
      <c r="K17" s="227">
        <f>Saran!L17</f>
        <v>0</v>
      </c>
      <c r="L17" s="227">
        <f>Saran!M17</f>
        <v>0</v>
      </c>
      <c r="M17" s="227">
        <f>Saran!N17</f>
        <v>0</v>
      </c>
      <c r="N17" s="227">
        <f>Saran!O17</f>
        <v>0</v>
      </c>
      <c r="O17" s="227">
        <f>Saran!P17</f>
        <v>0</v>
      </c>
      <c r="P17" s="227">
        <f>Saran!Q17</f>
        <v>0</v>
      </c>
      <c r="Q17" s="227">
        <f>Saran!R17</f>
        <v>2</v>
      </c>
      <c r="R17" s="227">
        <f>Saran!S17</f>
        <v>0</v>
      </c>
      <c r="S17" s="227">
        <f>Saran!T17</f>
        <v>0</v>
      </c>
      <c r="T17" s="227">
        <f>Saran!U17</f>
        <v>1</v>
      </c>
      <c r="U17" s="231">
        <f>Saran!I17</f>
        <v>1</v>
      </c>
      <c r="V17" s="231">
        <f>K17+L17+M17+N17+O17+R17+S17+T17+P17+Q17</f>
        <v>3</v>
      </c>
      <c r="W17" s="231">
        <f>Saran!V17</f>
        <v>2</v>
      </c>
      <c r="X17" s="233">
        <f>Saran!W17</f>
        <v>1016.3100000000001</v>
      </c>
      <c r="Y17" s="235"/>
      <c r="Z17" s="87">
        <f t="shared" si="1"/>
        <v>0</v>
      </c>
      <c r="AA17" s="232"/>
      <c r="AB17" s="3"/>
    </row>
    <row r="18" spans="1:28">
      <c r="A18" s="260" t="s">
        <v>776</v>
      </c>
      <c r="B18" s="261"/>
      <c r="C18" s="261"/>
      <c r="D18" s="8">
        <f t="shared" ref="D18:X18" si="6">SUM(D7:D17)</f>
        <v>109</v>
      </c>
      <c r="E18" s="205">
        <f t="shared" si="6"/>
        <v>255</v>
      </c>
      <c r="F18" s="205">
        <f t="shared" si="6"/>
        <v>66813.246666666673</v>
      </c>
      <c r="G18" s="205">
        <f t="shared" si="6"/>
        <v>105</v>
      </c>
      <c r="H18" s="205">
        <f t="shared" si="6"/>
        <v>246</v>
      </c>
      <c r="I18" s="205">
        <f t="shared" si="6"/>
        <v>63356.14666666666</v>
      </c>
      <c r="J18" s="205">
        <f t="shared" si="6"/>
        <v>0</v>
      </c>
      <c r="K18" s="205">
        <f t="shared" si="6"/>
        <v>6</v>
      </c>
      <c r="L18" s="205">
        <f t="shared" si="6"/>
        <v>27</v>
      </c>
      <c r="M18" s="205">
        <f t="shared" si="6"/>
        <v>18</v>
      </c>
      <c r="N18" s="205">
        <f t="shared" si="6"/>
        <v>4</v>
      </c>
      <c r="O18" s="205">
        <f t="shared" si="6"/>
        <v>22</v>
      </c>
      <c r="P18" s="205">
        <f t="shared" si="6"/>
        <v>12</v>
      </c>
      <c r="Q18" s="205">
        <f t="shared" si="6"/>
        <v>29</v>
      </c>
      <c r="R18" s="205">
        <f t="shared" si="6"/>
        <v>2</v>
      </c>
      <c r="S18" s="205">
        <f t="shared" si="6"/>
        <v>19</v>
      </c>
      <c r="T18" s="205">
        <f t="shared" si="6"/>
        <v>40</v>
      </c>
      <c r="U18" s="205">
        <f t="shared" si="6"/>
        <v>60</v>
      </c>
      <c r="V18" s="205">
        <f t="shared" si="6"/>
        <v>179</v>
      </c>
      <c r="W18" s="205">
        <f t="shared" si="6"/>
        <v>7</v>
      </c>
      <c r="X18" s="205">
        <f t="shared" si="6"/>
        <v>22579.291710000001</v>
      </c>
      <c r="Y18" s="9"/>
      <c r="Z18" s="87">
        <f t="shared" si="1"/>
        <v>0</v>
      </c>
      <c r="AA18" s="13"/>
    </row>
    <row r="24" spans="1:28">
      <c r="I24" t="s">
        <v>782</v>
      </c>
    </row>
  </sheetData>
  <mergeCells count="3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AA14:AA15"/>
    <mergeCell ref="A18:C18"/>
    <mergeCell ref="U4:W4"/>
    <mergeCell ref="X4:X6"/>
    <mergeCell ref="Y4:Y6"/>
    <mergeCell ref="K5:K6"/>
  </mergeCells>
  <pageMargins left="0.15748031496063" right="0.118110236220472" top="0.37" bottom="0.15748031496063" header="0.22" footer="0.118110236220472"/>
  <pageSetup paperSize="9" scale="84" orientation="landscape" r:id="rId1"/>
  <rowBreaks count="1" manualBreakCount="1">
    <brk id="13" max="24" man="1"/>
  </rowBreaks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41" sqref="V41"/>
    </sheetView>
  </sheetViews>
  <sheetFormatPr defaultRowHeight="12.75"/>
  <cols>
    <col min="1" max="1" width="3.85546875" style="101" bestFit="1" customWidth="1"/>
    <col min="2" max="2" width="11.5703125" style="109" customWidth="1"/>
    <col min="3" max="3" width="14.28515625" style="101" bestFit="1" customWidth="1"/>
    <col min="4" max="4" width="14.42578125" style="101" customWidth="1"/>
    <col min="5" max="5" width="4.7109375" style="101" customWidth="1"/>
    <col min="6" max="6" width="27.140625" style="101" bestFit="1" customWidth="1"/>
    <col min="7" max="7" width="19.28515625" style="110" customWidth="1"/>
    <col min="8" max="8" width="11.42578125" style="101" customWidth="1"/>
    <col min="9" max="9" width="4.5703125" style="109" customWidth="1"/>
    <col min="10" max="10" width="13.28515625" style="101" customWidth="1"/>
    <col min="11" max="11" width="13.7109375" style="101" customWidth="1"/>
    <col min="12" max="22" width="6.7109375" style="101" customWidth="1"/>
    <col min="23" max="23" width="10.28515625" style="101" customWidth="1"/>
    <col min="24" max="24" width="16.28515625" style="101" customWidth="1"/>
    <col min="25" max="16384" width="9.140625" style="101"/>
  </cols>
  <sheetData>
    <row r="1" spans="1:24">
      <c r="A1" s="410" t="s">
        <v>19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</row>
    <row r="2" spans="1:24">
      <c r="A2" s="413" t="str">
        <f>'Patna (East)'!A2</f>
        <v>Progress Report for the construction of Model School (2010-11)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5"/>
    </row>
    <row r="3" spans="1:24">
      <c r="A3" s="416" t="s">
        <v>836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7" t="str">
        <f>Summary!X3</f>
        <v>Date:-31.1.2015</v>
      </c>
      <c r="X3" s="418"/>
    </row>
    <row r="4" spans="1:24" ht="20.25" customHeight="1">
      <c r="A4" s="463" t="s">
        <v>775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64"/>
    </row>
    <row r="5" spans="1:24" s="100" customFormat="1" ht="20.25" customHeight="1">
      <c r="A5" s="409" t="s">
        <v>0</v>
      </c>
      <c r="B5" s="336" t="s">
        <v>1</v>
      </c>
      <c r="C5" s="336" t="s">
        <v>2</v>
      </c>
      <c r="D5" s="336" t="s">
        <v>3</v>
      </c>
      <c r="E5" s="336" t="s">
        <v>0</v>
      </c>
      <c r="F5" s="336" t="s">
        <v>4</v>
      </c>
      <c r="G5" s="390" t="s">
        <v>5</v>
      </c>
      <c r="H5" s="336" t="s">
        <v>759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420" t="s">
        <v>14</v>
      </c>
    </row>
    <row r="6" spans="1:24" s="100" customFormat="1" ht="37.5" customHeight="1">
      <c r="A6" s="409"/>
      <c r="B6" s="336"/>
      <c r="C6" s="336"/>
      <c r="D6" s="336"/>
      <c r="E6" s="336"/>
      <c r="F6" s="336"/>
      <c r="G6" s="408"/>
      <c r="H6" s="336"/>
      <c r="I6" s="336" t="s">
        <v>7</v>
      </c>
      <c r="J6" s="336" t="s">
        <v>725</v>
      </c>
      <c r="K6" s="336" t="s">
        <v>726</v>
      </c>
      <c r="L6" s="361" t="s">
        <v>15</v>
      </c>
      <c r="M6" s="358" t="s">
        <v>10</v>
      </c>
      <c r="N6" s="336" t="s">
        <v>9</v>
      </c>
      <c r="O6" s="336" t="s">
        <v>17</v>
      </c>
      <c r="P6" s="336"/>
      <c r="Q6" s="336" t="s">
        <v>18</v>
      </c>
      <c r="R6" s="336"/>
      <c r="S6" s="336" t="s">
        <v>55</v>
      </c>
      <c r="T6" s="336"/>
      <c r="U6" s="358" t="s">
        <v>13</v>
      </c>
      <c r="V6" s="358" t="s">
        <v>8</v>
      </c>
      <c r="W6" s="336"/>
      <c r="X6" s="420"/>
    </row>
    <row r="7" spans="1:24" s="100" customFormat="1" ht="38.25" customHeight="1">
      <c r="A7" s="409"/>
      <c r="B7" s="336"/>
      <c r="C7" s="336"/>
      <c r="D7" s="336"/>
      <c r="E7" s="336"/>
      <c r="F7" s="336"/>
      <c r="G7" s="391"/>
      <c r="H7" s="336"/>
      <c r="I7" s="336"/>
      <c r="J7" s="336"/>
      <c r="K7" s="336"/>
      <c r="L7" s="361"/>
      <c r="M7" s="358"/>
      <c r="N7" s="336"/>
      <c r="O7" s="90" t="s">
        <v>11</v>
      </c>
      <c r="P7" s="90" t="s">
        <v>12</v>
      </c>
      <c r="Q7" s="90" t="s">
        <v>11</v>
      </c>
      <c r="R7" s="90" t="s">
        <v>12</v>
      </c>
      <c r="S7" s="90" t="s">
        <v>11</v>
      </c>
      <c r="T7" s="90" t="s">
        <v>12</v>
      </c>
      <c r="U7" s="358"/>
      <c r="V7" s="358"/>
      <c r="W7" s="336"/>
      <c r="X7" s="420"/>
    </row>
    <row r="8" spans="1:24" ht="32.25" customHeight="1">
      <c r="A8" s="430">
        <v>1</v>
      </c>
      <c r="B8" s="456" t="s">
        <v>654</v>
      </c>
      <c r="C8" s="444" t="s">
        <v>52</v>
      </c>
      <c r="D8" s="244" t="s">
        <v>634</v>
      </c>
      <c r="E8" s="17">
        <v>1</v>
      </c>
      <c r="F8" s="246" t="s">
        <v>635</v>
      </c>
      <c r="G8" s="440" t="s">
        <v>716</v>
      </c>
      <c r="H8" s="458">
        <v>536.19000000000005</v>
      </c>
      <c r="I8" s="224"/>
      <c r="J8" s="424"/>
      <c r="K8" s="424"/>
      <c r="L8" s="104"/>
      <c r="M8" s="104"/>
      <c r="N8" s="104"/>
      <c r="O8" s="104"/>
      <c r="P8" s="104"/>
      <c r="Q8" s="104"/>
      <c r="R8" s="104"/>
      <c r="S8" s="104"/>
      <c r="T8" s="104"/>
      <c r="U8" s="105">
        <v>1</v>
      </c>
      <c r="V8" s="103"/>
      <c r="W8" s="430">
        <v>363.21</v>
      </c>
      <c r="X8" s="32"/>
    </row>
    <row r="9" spans="1:24" ht="28.5" customHeight="1">
      <c r="A9" s="432"/>
      <c r="B9" s="457"/>
      <c r="C9" s="445"/>
      <c r="D9" s="244" t="s">
        <v>636</v>
      </c>
      <c r="E9" s="17">
        <v>2</v>
      </c>
      <c r="F9" s="247" t="s">
        <v>637</v>
      </c>
      <c r="G9" s="441"/>
      <c r="H9" s="459"/>
      <c r="I9" s="224"/>
      <c r="J9" s="426"/>
      <c r="K9" s="426"/>
      <c r="L9" s="104"/>
      <c r="M9" s="104"/>
      <c r="N9" s="104"/>
      <c r="O9" s="104"/>
      <c r="P9" s="104"/>
      <c r="Q9" s="104"/>
      <c r="R9" s="104"/>
      <c r="S9" s="104"/>
      <c r="T9" s="104"/>
      <c r="U9" s="105">
        <v>1</v>
      </c>
      <c r="V9" s="103"/>
      <c r="W9" s="432"/>
      <c r="X9" s="32"/>
    </row>
    <row r="10" spans="1:24" ht="27.75" customHeight="1">
      <c r="A10" s="430">
        <v>2</v>
      </c>
      <c r="B10" s="456" t="s">
        <v>655</v>
      </c>
      <c r="C10" s="444" t="s">
        <v>52</v>
      </c>
      <c r="D10" s="244" t="s">
        <v>638</v>
      </c>
      <c r="E10" s="17">
        <v>1</v>
      </c>
      <c r="F10" s="247" t="s">
        <v>639</v>
      </c>
      <c r="G10" s="440" t="s">
        <v>711</v>
      </c>
      <c r="H10" s="458">
        <v>542.58000000000004</v>
      </c>
      <c r="I10" s="224"/>
      <c r="J10" s="424"/>
      <c r="K10" s="424"/>
      <c r="L10" s="104"/>
      <c r="M10" s="104"/>
      <c r="N10" s="104"/>
      <c r="O10" s="104"/>
      <c r="P10" s="104"/>
      <c r="Q10" s="105">
        <v>1</v>
      </c>
      <c r="R10" s="103"/>
      <c r="S10" s="103"/>
      <c r="T10" s="103"/>
      <c r="U10" s="103"/>
      <c r="V10" s="103"/>
      <c r="W10" s="430">
        <v>245.88</v>
      </c>
      <c r="X10" s="32"/>
    </row>
    <row r="11" spans="1:24" ht="24.95" customHeight="1">
      <c r="A11" s="432"/>
      <c r="B11" s="457"/>
      <c r="C11" s="445"/>
      <c r="D11" s="244" t="s">
        <v>640</v>
      </c>
      <c r="E11" s="17">
        <v>2</v>
      </c>
      <c r="F11" s="247" t="s">
        <v>641</v>
      </c>
      <c r="G11" s="441"/>
      <c r="H11" s="459"/>
      <c r="I11" s="224"/>
      <c r="J11" s="426"/>
      <c r="K11" s="426"/>
      <c r="L11" s="104"/>
      <c r="M11" s="104"/>
      <c r="N11" s="104"/>
      <c r="O11" s="104"/>
      <c r="P11" s="104"/>
      <c r="Q11" s="105">
        <v>1</v>
      </c>
      <c r="R11" s="103"/>
      <c r="S11" s="103"/>
      <c r="T11" s="103"/>
      <c r="U11" s="103"/>
      <c r="V11" s="103"/>
      <c r="W11" s="432"/>
      <c r="X11" s="32"/>
    </row>
    <row r="12" spans="1:24" ht="27.75" customHeight="1">
      <c r="A12" s="430">
        <v>3</v>
      </c>
      <c r="B12" s="456" t="s">
        <v>656</v>
      </c>
      <c r="C12" s="444" t="s">
        <v>52</v>
      </c>
      <c r="D12" s="244" t="s">
        <v>642</v>
      </c>
      <c r="E12" s="17">
        <v>1</v>
      </c>
      <c r="F12" s="247" t="s">
        <v>643</v>
      </c>
      <c r="G12" s="440" t="s">
        <v>822</v>
      </c>
      <c r="H12" s="458">
        <v>812.75</v>
      </c>
      <c r="I12" s="224"/>
      <c r="J12" s="424"/>
      <c r="K12" s="424"/>
      <c r="L12" s="104"/>
      <c r="M12" s="104"/>
      <c r="N12" s="104"/>
      <c r="O12" s="104"/>
      <c r="P12" s="104"/>
      <c r="Q12" s="105">
        <v>1</v>
      </c>
      <c r="R12" s="103"/>
      <c r="S12" s="103"/>
      <c r="T12" s="103"/>
      <c r="U12" s="103"/>
      <c r="V12" s="103"/>
      <c r="W12" s="430">
        <v>261.74</v>
      </c>
      <c r="X12" s="32"/>
    </row>
    <row r="13" spans="1:24" ht="35.25" customHeight="1">
      <c r="A13" s="431"/>
      <c r="B13" s="460"/>
      <c r="C13" s="462"/>
      <c r="D13" s="244" t="s">
        <v>644</v>
      </c>
      <c r="E13" s="17">
        <v>2</v>
      </c>
      <c r="F13" s="247" t="s">
        <v>645</v>
      </c>
      <c r="G13" s="454"/>
      <c r="H13" s="461"/>
      <c r="I13" s="224"/>
      <c r="J13" s="425"/>
      <c r="K13" s="425"/>
      <c r="L13" s="104"/>
      <c r="M13" s="104"/>
      <c r="N13" s="104"/>
      <c r="O13" s="104"/>
      <c r="P13" s="105">
        <v>1</v>
      </c>
      <c r="Q13" s="103"/>
      <c r="R13" s="103"/>
      <c r="S13" s="103"/>
      <c r="T13" s="103"/>
      <c r="U13" s="103"/>
      <c r="V13" s="103"/>
      <c r="W13" s="431"/>
      <c r="X13" s="32"/>
    </row>
    <row r="14" spans="1:24" ht="24.95" customHeight="1">
      <c r="A14" s="432"/>
      <c r="B14" s="457"/>
      <c r="C14" s="445"/>
      <c r="D14" s="244" t="s">
        <v>646</v>
      </c>
      <c r="E14" s="17">
        <v>3</v>
      </c>
      <c r="F14" s="247" t="s">
        <v>647</v>
      </c>
      <c r="G14" s="441"/>
      <c r="H14" s="459"/>
      <c r="I14" s="224"/>
      <c r="J14" s="426"/>
      <c r="K14" s="426"/>
      <c r="L14" s="104"/>
      <c r="M14" s="104"/>
      <c r="N14" s="104"/>
      <c r="O14" s="104"/>
      <c r="P14" s="104"/>
      <c r="Q14" s="105">
        <v>1</v>
      </c>
      <c r="R14" s="103"/>
      <c r="S14" s="103"/>
      <c r="T14" s="103"/>
      <c r="U14" s="103"/>
      <c r="V14" s="103"/>
      <c r="W14" s="432"/>
      <c r="X14" s="32"/>
    </row>
    <row r="15" spans="1:24" ht="24.95" customHeight="1">
      <c r="A15" s="430">
        <v>4</v>
      </c>
      <c r="B15" s="456" t="s">
        <v>657</v>
      </c>
      <c r="C15" s="444" t="s">
        <v>52</v>
      </c>
      <c r="D15" s="244" t="s">
        <v>648</v>
      </c>
      <c r="E15" s="17">
        <v>1</v>
      </c>
      <c r="F15" s="247" t="s">
        <v>649</v>
      </c>
      <c r="G15" s="440" t="s">
        <v>823</v>
      </c>
      <c r="H15" s="458">
        <v>852.91</v>
      </c>
      <c r="I15" s="224"/>
      <c r="J15" s="424"/>
      <c r="K15" s="424"/>
      <c r="L15" s="106">
        <v>1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430">
        <v>84.91</v>
      </c>
      <c r="X15" s="221" t="s">
        <v>868</v>
      </c>
    </row>
    <row r="16" spans="1:24" ht="37.5" customHeight="1">
      <c r="A16" s="431"/>
      <c r="B16" s="460"/>
      <c r="C16" s="462"/>
      <c r="D16" s="244" t="s">
        <v>650</v>
      </c>
      <c r="E16" s="17">
        <v>2</v>
      </c>
      <c r="F16" s="246" t="s">
        <v>651</v>
      </c>
      <c r="G16" s="454"/>
      <c r="H16" s="461"/>
      <c r="I16" s="224"/>
      <c r="J16" s="425"/>
      <c r="K16" s="425"/>
      <c r="L16" s="104"/>
      <c r="M16" s="106">
        <v>1</v>
      </c>
      <c r="N16" s="103"/>
      <c r="O16" s="103"/>
      <c r="P16" s="103"/>
      <c r="Q16" s="103"/>
      <c r="R16" s="103"/>
      <c r="S16" s="103"/>
      <c r="T16" s="103"/>
      <c r="U16" s="103"/>
      <c r="V16" s="103"/>
      <c r="W16" s="431"/>
      <c r="X16" s="32"/>
    </row>
    <row r="17" spans="1:24" ht="24.95" customHeight="1">
      <c r="A17" s="432"/>
      <c r="B17" s="457"/>
      <c r="C17" s="445"/>
      <c r="D17" s="244" t="s">
        <v>652</v>
      </c>
      <c r="E17" s="17">
        <v>3</v>
      </c>
      <c r="F17" s="247" t="s">
        <v>653</v>
      </c>
      <c r="G17" s="441"/>
      <c r="H17" s="459"/>
      <c r="I17" s="224"/>
      <c r="J17" s="426"/>
      <c r="K17" s="426"/>
      <c r="L17" s="104"/>
      <c r="M17" s="104"/>
      <c r="N17" s="104"/>
      <c r="O17" s="104"/>
      <c r="P17" s="106">
        <v>1</v>
      </c>
      <c r="Q17" s="103"/>
      <c r="R17" s="103"/>
      <c r="S17" s="103"/>
      <c r="T17" s="103"/>
      <c r="U17" s="103"/>
      <c r="V17" s="103"/>
      <c r="W17" s="432"/>
      <c r="X17" s="32"/>
    </row>
    <row r="18" spans="1:24" ht="34.5" customHeight="1">
      <c r="A18" s="328">
        <v>5</v>
      </c>
      <c r="B18" s="438" t="s">
        <v>56</v>
      </c>
      <c r="C18" s="444" t="s">
        <v>52</v>
      </c>
      <c r="D18" s="244" t="s">
        <v>57</v>
      </c>
      <c r="E18" s="17">
        <v>1</v>
      </c>
      <c r="F18" s="246" t="s">
        <v>58</v>
      </c>
      <c r="G18" s="440" t="s">
        <v>863</v>
      </c>
      <c r="H18" s="442">
        <v>831.38</v>
      </c>
      <c r="I18" s="222">
        <v>1</v>
      </c>
      <c r="J18" s="424"/>
      <c r="K18" s="424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328"/>
      <c r="X18" s="23"/>
    </row>
    <row r="19" spans="1:24" ht="32.25" customHeight="1">
      <c r="A19" s="329"/>
      <c r="B19" s="453"/>
      <c r="C19" s="462"/>
      <c r="D19" s="244" t="s">
        <v>59</v>
      </c>
      <c r="E19" s="17">
        <v>2</v>
      </c>
      <c r="F19" s="246" t="s">
        <v>60</v>
      </c>
      <c r="G19" s="454"/>
      <c r="H19" s="455"/>
      <c r="I19" s="222">
        <v>1</v>
      </c>
      <c r="J19" s="425"/>
      <c r="K19" s="425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329"/>
      <c r="X19" s="23"/>
    </row>
    <row r="20" spans="1:24" ht="24.95" customHeight="1">
      <c r="A20" s="330"/>
      <c r="B20" s="439"/>
      <c r="C20" s="445"/>
      <c r="D20" s="244" t="s">
        <v>61</v>
      </c>
      <c r="E20" s="17">
        <v>3</v>
      </c>
      <c r="F20" s="247" t="s">
        <v>62</v>
      </c>
      <c r="G20" s="441"/>
      <c r="H20" s="443"/>
      <c r="I20" s="223">
        <v>1</v>
      </c>
      <c r="J20" s="426"/>
      <c r="K20" s="426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330"/>
      <c r="X20" s="23"/>
    </row>
    <row r="21" spans="1:24" ht="24.95" customHeight="1">
      <c r="A21" s="328">
        <v>6</v>
      </c>
      <c r="B21" s="438" t="s">
        <v>63</v>
      </c>
      <c r="C21" s="444" t="s">
        <v>52</v>
      </c>
      <c r="D21" s="244" t="s">
        <v>64</v>
      </c>
      <c r="E21" s="17">
        <v>1</v>
      </c>
      <c r="F21" s="247" t="s">
        <v>65</v>
      </c>
      <c r="G21" s="440" t="s">
        <v>682</v>
      </c>
      <c r="H21" s="442">
        <v>816.75</v>
      </c>
      <c r="I21" s="223"/>
      <c r="J21" s="328" t="s">
        <v>742</v>
      </c>
      <c r="K21" s="328" t="s">
        <v>727</v>
      </c>
      <c r="L21" s="104"/>
      <c r="M21" s="104"/>
      <c r="N21" s="104"/>
      <c r="O21" s="104"/>
      <c r="P21" s="104"/>
      <c r="Q21" s="104"/>
      <c r="R21" s="105">
        <v>1</v>
      </c>
      <c r="S21" s="108"/>
      <c r="T21" s="108"/>
      <c r="U21" s="108"/>
      <c r="V21" s="108"/>
      <c r="W21" s="328">
        <v>363.93</v>
      </c>
      <c r="X21" s="23"/>
    </row>
    <row r="22" spans="1:24" ht="24.95" customHeight="1">
      <c r="A22" s="329"/>
      <c r="B22" s="453"/>
      <c r="C22" s="462"/>
      <c r="D22" s="244" t="s">
        <v>66</v>
      </c>
      <c r="E22" s="17">
        <v>2</v>
      </c>
      <c r="F22" s="247" t="s">
        <v>67</v>
      </c>
      <c r="G22" s="454"/>
      <c r="H22" s="455"/>
      <c r="I22" s="223"/>
      <c r="J22" s="329"/>
      <c r="K22" s="329"/>
      <c r="L22" s="104"/>
      <c r="M22" s="104"/>
      <c r="N22" s="104"/>
      <c r="O22" s="104"/>
      <c r="P22" s="104"/>
      <c r="Q22" s="104"/>
      <c r="R22" s="104"/>
      <c r="S22" s="104"/>
      <c r="T22" s="105">
        <v>1</v>
      </c>
      <c r="U22" s="108"/>
      <c r="V22" s="108"/>
      <c r="W22" s="329"/>
      <c r="X22" s="23"/>
    </row>
    <row r="23" spans="1:24" ht="24.95" customHeight="1">
      <c r="A23" s="330"/>
      <c r="B23" s="439"/>
      <c r="C23" s="445"/>
      <c r="D23" s="244" t="s">
        <v>68</v>
      </c>
      <c r="E23" s="17">
        <v>3</v>
      </c>
      <c r="F23" s="247" t="s">
        <v>69</v>
      </c>
      <c r="G23" s="441"/>
      <c r="H23" s="443"/>
      <c r="I23" s="223"/>
      <c r="J23" s="330"/>
      <c r="K23" s="330"/>
      <c r="L23" s="104"/>
      <c r="M23" s="104"/>
      <c r="N23" s="104"/>
      <c r="O23" s="104"/>
      <c r="P23" s="105">
        <v>1</v>
      </c>
      <c r="Q23" s="108"/>
      <c r="R23" s="108"/>
      <c r="S23" s="108"/>
      <c r="T23" s="108"/>
      <c r="U23" s="108"/>
      <c r="V23" s="108"/>
      <c r="W23" s="330"/>
      <c r="X23" s="23"/>
    </row>
    <row r="24" spans="1:24" ht="24.95" customHeight="1">
      <c r="A24" s="328">
        <v>7</v>
      </c>
      <c r="B24" s="438" t="s">
        <v>70</v>
      </c>
      <c r="C24" s="444" t="s">
        <v>52</v>
      </c>
      <c r="D24" s="244" t="s">
        <v>71</v>
      </c>
      <c r="E24" s="17">
        <v>1</v>
      </c>
      <c r="F24" s="247" t="s">
        <v>72</v>
      </c>
      <c r="G24" s="440" t="s">
        <v>683</v>
      </c>
      <c r="H24" s="442">
        <v>815.2</v>
      </c>
      <c r="I24" s="223"/>
      <c r="J24" s="328" t="s">
        <v>741</v>
      </c>
      <c r="K24" s="328" t="s">
        <v>727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>
        <v>1</v>
      </c>
      <c r="V24" s="108"/>
      <c r="W24" s="328">
        <v>509.16</v>
      </c>
      <c r="X24" s="23"/>
    </row>
    <row r="25" spans="1:24" ht="24.95" customHeight="1">
      <c r="A25" s="329"/>
      <c r="B25" s="453"/>
      <c r="C25" s="462"/>
      <c r="D25" s="244" t="s">
        <v>73</v>
      </c>
      <c r="E25" s="17">
        <v>2</v>
      </c>
      <c r="F25" s="247" t="s">
        <v>74</v>
      </c>
      <c r="G25" s="454"/>
      <c r="H25" s="455"/>
      <c r="I25" s="223"/>
      <c r="J25" s="329"/>
      <c r="K25" s="329"/>
      <c r="L25" s="112"/>
      <c r="M25" s="112"/>
      <c r="N25" s="112"/>
      <c r="O25" s="112"/>
      <c r="P25" s="112"/>
      <c r="Q25" s="112"/>
      <c r="R25" s="112"/>
      <c r="S25" s="112"/>
      <c r="T25" s="112">
        <v>1</v>
      </c>
      <c r="U25" s="108"/>
      <c r="V25" s="108"/>
      <c r="W25" s="329"/>
      <c r="X25" s="23"/>
    </row>
    <row r="26" spans="1:24" ht="24.95" customHeight="1">
      <c r="A26" s="330"/>
      <c r="B26" s="439"/>
      <c r="C26" s="445"/>
      <c r="D26" s="244" t="s">
        <v>75</v>
      </c>
      <c r="E26" s="17">
        <v>3</v>
      </c>
      <c r="F26" s="247" t="s">
        <v>76</v>
      </c>
      <c r="G26" s="441"/>
      <c r="H26" s="443"/>
      <c r="I26" s="223"/>
      <c r="J26" s="330"/>
      <c r="K26" s="330"/>
      <c r="L26" s="112"/>
      <c r="M26" s="112"/>
      <c r="N26" s="112"/>
      <c r="O26" s="112"/>
      <c r="P26" s="112"/>
      <c r="Q26" s="112"/>
      <c r="R26" s="112"/>
      <c r="S26" s="112"/>
      <c r="T26" s="112"/>
      <c r="U26" s="112">
        <v>1</v>
      </c>
      <c r="V26" s="108"/>
      <c r="W26" s="330"/>
      <c r="X26" s="23"/>
    </row>
    <row r="27" spans="1:24" ht="24.95" customHeight="1">
      <c r="A27" s="328">
        <v>8</v>
      </c>
      <c r="B27" s="438" t="s">
        <v>77</v>
      </c>
      <c r="C27" s="444" t="s">
        <v>52</v>
      </c>
      <c r="D27" s="244" t="s">
        <v>78</v>
      </c>
      <c r="E27" s="17">
        <v>1</v>
      </c>
      <c r="F27" s="247" t="s">
        <v>79</v>
      </c>
      <c r="G27" s="440" t="s">
        <v>684</v>
      </c>
      <c r="H27" s="442">
        <v>540.44000000000005</v>
      </c>
      <c r="I27" s="222"/>
      <c r="J27" s="328" t="s">
        <v>738</v>
      </c>
      <c r="K27" s="328" t="s">
        <v>727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>
        <v>1</v>
      </c>
      <c r="V27" s="108"/>
      <c r="W27" s="328">
        <v>390.06</v>
      </c>
      <c r="X27" s="23"/>
    </row>
    <row r="28" spans="1:24" ht="24.95" customHeight="1">
      <c r="A28" s="330"/>
      <c r="B28" s="439"/>
      <c r="C28" s="445"/>
      <c r="D28" s="244" t="s">
        <v>80</v>
      </c>
      <c r="E28" s="17">
        <v>2</v>
      </c>
      <c r="F28" s="247" t="s">
        <v>81</v>
      </c>
      <c r="G28" s="441"/>
      <c r="H28" s="443"/>
      <c r="I28" s="222"/>
      <c r="J28" s="329"/>
      <c r="K28" s="329"/>
      <c r="L28" s="112"/>
      <c r="M28" s="112"/>
      <c r="N28" s="112"/>
      <c r="O28" s="112"/>
      <c r="P28" s="112"/>
      <c r="Q28" s="112"/>
      <c r="R28" s="112"/>
      <c r="S28" s="112"/>
      <c r="T28" s="112"/>
      <c r="U28" s="112">
        <v>1</v>
      </c>
      <c r="V28" s="108"/>
      <c r="W28" s="330"/>
      <c r="X28" s="23"/>
    </row>
    <row r="29" spans="1:24" ht="30.75" customHeight="1">
      <c r="A29" s="328">
        <v>9</v>
      </c>
      <c r="B29" s="438" t="s">
        <v>82</v>
      </c>
      <c r="C29" s="444" t="s">
        <v>52</v>
      </c>
      <c r="D29" s="244" t="s">
        <v>83</v>
      </c>
      <c r="E29" s="17">
        <v>1</v>
      </c>
      <c r="F29" s="246" t="s">
        <v>84</v>
      </c>
      <c r="G29" s="440" t="s">
        <v>685</v>
      </c>
      <c r="H29" s="442">
        <v>541.02</v>
      </c>
      <c r="I29" s="222"/>
      <c r="J29" s="424"/>
      <c r="K29" s="424"/>
      <c r="L29" s="112"/>
      <c r="M29" s="112"/>
      <c r="N29" s="112"/>
      <c r="O29" s="112"/>
      <c r="P29" s="112"/>
      <c r="Q29" s="112"/>
      <c r="R29" s="112"/>
      <c r="S29" s="112"/>
      <c r="T29" s="112">
        <v>1</v>
      </c>
      <c r="U29" s="108"/>
      <c r="V29" s="108"/>
      <c r="W29" s="328">
        <v>263.14</v>
      </c>
      <c r="X29" s="23"/>
    </row>
    <row r="30" spans="1:24" ht="30.75" customHeight="1">
      <c r="A30" s="330"/>
      <c r="B30" s="439"/>
      <c r="C30" s="445"/>
      <c r="D30" s="244" t="s">
        <v>85</v>
      </c>
      <c r="E30" s="17">
        <v>2</v>
      </c>
      <c r="F30" s="246" t="s">
        <v>86</v>
      </c>
      <c r="G30" s="441"/>
      <c r="H30" s="443"/>
      <c r="I30" s="222"/>
      <c r="J30" s="426"/>
      <c r="K30" s="426"/>
      <c r="L30" s="112"/>
      <c r="M30" s="112"/>
      <c r="N30" s="112"/>
      <c r="O30" s="112"/>
      <c r="P30" s="112">
        <v>1</v>
      </c>
      <c r="Q30" s="108"/>
      <c r="R30" s="108"/>
      <c r="S30" s="108"/>
      <c r="T30" s="108"/>
      <c r="U30" s="108"/>
      <c r="V30" s="108"/>
      <c r="W30" s="330"/>
      <c r="X30" s="23"/>
    </row>
    <row r="31" spans="1:24" ht="24.95" customHeight="1">
      <c r="A31" s="328">
        <v>10</v>
      </c>
      <c r="B31" s="438" t="s">
        <v>367</v>
      </c>
      <c r="C31" s="444" t="s">
        <v>53</v>
      </c>
      <c r="D31" s="245" t="s">
        <v>368</v>
      </c>
      <c r="E31" s="18">
        <v>1</v>
      </c>
      <c r="F31" s="247" t="s">
        <v>369</v>
      </c>
      <c r="G31" s="440" t="s">
        <v>860</v>
      </c>
      <c r="H31" s="442">
        <v>848.15</v>
      </c>
      <c r="I31" s="222">
        <v>1</v>
      </c>
      <c r="J31" s="424"/>
      <c r="K31" s="424"/>
      <c r="L31" s="111"/>
      <c r="M31" s="111"/>
      <c r="N31" s="111"/>
      <c r="O31" s="111"/>
      <c r="P31" s="108"/>
      <c r="Q31" s="108"/>
      <c r="R31" s="108"/>
      <c r="S31" s="108"/>
      <c r="T31" s="108"/>
      <c r="U31" s="108"/>
      <c r="V31" s="108"/>
      <c r="W31" s="328"/>
      <c r="X31" s="23"/>
    </row>
    <row r="32" spans="1:24" ht="24.95" customHeight="1">
      <c r="A32" s="329"/>
      <c r="B32" s="453"/>
      <c r="C32" s="462"/>
      <c r="D32" s="245" t="s">
        <v>370</v>
      </c>
      <c r="E32" s="18">
        <v>2</v>
      </c>
      <c r="F32" s="247" t="s">
        <v>371</v>
      </c>
      <c r="G32" s="454"/>
      <c r="H32" s="455"/>
      <c r="I32" s="222">
        <v>1</v>
      </c>
      <c r="J32" s="425"/>
      <c r="K32" s="425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329"/>
      <c r="X32" s="23"/>
    </row>
    <row r="33" spans="1:24" ht="24.95" customHeight="1">
      <c r="A33" s="330"/>
      <c r="B33" s="439"/>
      <c r="C33" s="445"/>
      <c r="D33" s="245" t="s">
        <v>372</v>
      </c>
      <c r="E33" s="18">
        <v>3</v>
      </c>
      <c r="F33" s="247" t="s">
        <v>373</v>
      </c>
      <c r="G33" s="441"/>
      <c r="H33" s="443"/>
      <c r="I33" s="222">
        <v>1</v>
      </c>
      <c r="J33" s="426"/>
      <c r="K33" s="426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330"/>
      <c r="X33" s="23"/>
    </row>
    <row r="34" spans="1:24" ht="24.95" customHeight="1">
      <c r="A34" s="328">
        <v>11</v>
      </c>
      <c r="B34" s="438" t="s">
        <v>374</v>
      </c>
      <c r="C34" s="444" t="s">
        <v>53</v>
      </c>
      <c r="D34" s="245" t="s">
        <v>375</v>
      </c>
      <c r="E34" s="18">
        <v>1</v>
      </c>
      <c r="F34" s="247" t="s">
        <v>376</v>
      </c>
      <c r="G34" s="440" t="s">
        <v>861</v>
      </c>
      <c r="H34" s="442">
        <v>546.98</v>
      </c>
      <c r="I34" s="222">
        <v>1</v>
      </c>
      <c r="J34" s="451"/>
      <c r="K34" s="451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328"/>
      <c r="X34" s="23"/>
    </row>
    <row r="35" spans="1:24" ht="39.75" customHeight="1">
      <c r="A35" s="330"/>
      <c r="B35" s="439"/>
      <c r="C35" s="445"/>
      <c r="D35" s="245" t="s">
        <v>377</v>
      </c>
      <c r="E35" s="18">
        <v>2</v>
      </c>
      <c r="F35" s="247" t="s">
        <v>378</v>
      </c>
      <c r="G35" s="441"/>
      <c r="H35" s="443"/>
      <c r="I35" s="222">
        <v>1</v>
      </c>
      <c r="J35" s="452"/>
      <c r="K35" s="452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330"/>
      <c r="X35" s="23"/>
    </row>
    <row r="36" spans="1:24" ht="28.5" customHeight="1">
      <c r="A36" s="450">
        <v>12</v>
      </c>
      <c r="B36" s="446" t="s">
        <v>379</v>
      </c>
      <c r="C36" s="444" t="s">
        <v>53</v>
      </c>
      <c r="D36" s="245" t="s">
        <v>380</v>
      </c>
      <c r="E36" s="18">
        <v>1</v>
      </c>
      <c r="F36" s="248" t="s">
        <v>381</v>
      </c>
      <c r="G36" s="447" t="s">
        <v>862</v>
      </c>
      <c r="H36" s="448">
        <v>831.48</v>
      </c>
      <c r="I36" s="222">
        <v>1</v>
      </c>
      <c r="J36" s="449"/>
      <c r="K36" s="449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450">
        <v>49.13</v>
      </c>
      <c r="X36" s="23"/>
    </row>
    <row r="37" spans="1:24" ht="32.25" customHeight="1">
      <c r="A37" s="450"/>
      <c r="B37" s="446"/>
      <c r="C37" s="462"/>
      <c r="D37" s="245" t="s">
        <v>382</v>
      </c>
      <c r="E37" s="18">
        <v>2</v>
      </c>
      <c r="F37" s="246" t="s">
        <v>383</v>
      </c>
      <c r="G37" s="447"/>
      <c r="H37" s="448"/>
      <c r="I37" s="222"/>
      <c r="J37" s="449"/>
      <c r="K37" s="449"/>
      <c r="L37" s="113"/>
      <c r="M37" s="113">
        <v>1</v>
      </c>
      <c r="N37" s="111"/>
      <c r="O37" s="108"/>
      <c r="P37" s="108"/>
      <c r="Q37" s="108"/>
      <c r="R37" s="108"/>
      <c r="S37" s="108"/>
      <c r="T37" s="108"/>
      <c r="U37" s="108"/>
      <c r="V37" s="108"/>
      <c r="W37" s="450"/>
      <c r="X37" s="23"/>
    </row>
    <row r="38" spans="1:24" ht="28.5" customHeight="1">
      <c r="A38" s="450"/>
      <c r="B38" s="446"/>
      <c r="C38" s="445"/>
      <c r="D38" s="245" t="s">
        <v>384</v>
      </c>
      <c r="E38" s="18">
        <v>3</v>
      </c>
      <c r="F38" s="247" t="s">
        <v>385</v>
      </c>
      <c r="G38" s="447"/>
      <c r="H38" s="448"/>
      <c r="I38" s="223">
        <v>1</v>
      </c>
      <c r="J38" s="449"/>
      <c r="K38" s="449"/>
      <c r="L38" s="111"/>
      <c r="M38" s="111"/>
      <c r="N38" s="111"/>
      <c r="O38" s="108"/>
      <c r="P38" s="108"/>
      <c r="Q38" s="108"/>
      <c r="R38" s="108"/>
      <c r="S38" s="108"/>
      <c r="T38" s="108"/>
      <c r="U38" s="108"/>
      <c r="V38" s="108"/>
      <c r="W38" s="450"/>
      <c r="X38" s="23"/>
    </row>
    <row r="39" spans="1:24" ht="29.25" customHeight="1">
      <c r="A39" s="328">
        <v>13</v>
      </c>
      <c r="B39" s="438" t="s">
        <v>386</v>
      </c>
      <c r="C39" s="444" t="s">
        <v>53</v>
      </c>
      <c r="D39" s="245" t="s">
        <v>387</v>
      </c>
      <c r="E39" s="18">
        <v>1</v>
      </c>
      <c r="F39" s="247" t="s">
        <v>388</v>
      </c>
      <c r="G39" s="440" t="s">
        <v>712</v>
      </c>
      <c r="H39" s="442">
        <v>559.74</v>
      </c>
      <c r="I39" s="223"/>
      <c r="J39" s="328" t="s">
        <v>736</v>
      </c>
      <c r="K39" s="328" t="s">
        <v>727</v>
      </c>
      <c r="L39" s="113"/>
      <c r="M39" s="113"/>
      <c r="N39" s="113"/>
      <c r="O39" s="113"/>
      <c r="P39" s="113"/>
      <c r="Q39" s="113"/>
      <c r="R39" s="113">
        <v>1</v>
      </c>
      <c r="S39" s="108"/>
      <c r="T39" s="108"/>
      <c r="U39" s="108"/>
      <c r="V39" s="108"/>
      <c r="W39" s="328">
        <v>157.88</v>
      </c>
    </row>
    <row r="40" spans="1:24" ht="28.5" customHeight="1">
      <c r="A40" s="330"/>
      <c r="B40" s="439"/>
      <c r="C40" s="445"/>
      <c r="D40" s="245" t="s">
        <v>389</v>
      </c>
      <c r="E40" s="18">
        <v>2</v>
      </c>
      <c r="F40" s="247" t="s">
        <v>390</v>
      </c>
      <c r="G40" s="441"/>
      <c r="H40" s="443"/>
      <c r="I40" s="223">
        <v>1</v>
      </c>
      <c r="J40" s="330"/>
      <c r="K40" s="330"/>
      <c r="L40" s="12"/>
      <c r="M40" s="12"/>
      <c r="N40" s="12"/>
      <c r="O40" s="12"/>
      <c r="P40" s="12"/>
      <c r="Q40" s="108"/>
      <c r="R40" s="108"/>
      <c r="S40" s="108"/>
      <c r="T40" s="108"/>
      <c r="U40" s="108"/>
      <c r="V40" s="108"/>
      <c r="W40" s="330"/>
      <c r="X40" s="23" t="s">
        <v>721</v>
      </c>
    </row>
    <row r="41" spans="1:24" ht="29.25" customHeight="1">
      <c r="A41" s="328">
        <v>14</v>
      </c>
      <c r="B41" s="438" t="s">
        <v>391</v>
      </c>
      <c r="C41" s="444" t="s">
        <v>53</v>
      </c>
      <c r="D41" s="245" t="s">
        <v>392</v>
      </c>
      <c r="E41" s="18">
        <v>1</v>
      </c>
      <c r="F41" s="246" t="s">
        <v>393</v>
      </c>
      <c r="G41" s="440" t="s">
        <v>713</v>
      </c>
      <c r="H41" s="442">
        <v>569.46</v>
      </c>
      <c r="I41" s="223"/>
      <c r="J41" s="424"/>
      <c r="K41" s="424"/>
      <c r="L41" s="113"/>
      <c r="M41" s="113">
        <v>1</v>
      </c>
      <c r="N41" s="111"/>
      <c r="O41" s="108"/>
      <c r="P41" s="108"/>
      <c r="Q41" s="108"/>
      <c r="R41" s="108"/>
      <c r="S41" s="108"/>
      <c r="T41" s="108"/>
      <c r="U41" s="108"/>
      <c r="V41" s="108"/>
      <c r="W41" s="328">
        <v>177.46</v>
      </c>
      <c r="X41" s="23"/>
    </row>
    <row r="42" spans="1:24" ht="24.95" customHeight="1">
      <c r="A42" s="330"/>
      <c r="B42" s="439"/>
      <c r="C42" s="445"/>
      <c r="D42" s="245" t="s">
        <v>38</v>
      </c>
      <c r="E42" s="18">
        <v>2</v>
      </c>
      <c r="F42" s="247" t="s">
        <v>394</v>
      </c>
      <c r="G42" s="441"/>
      <c r="H42" s="443"/>
      <c r="I42" s="223"/>
      <c r="J42" s="426"/>
      <c r="K42" s="426"/>
      <c r="L42" s="113"/>
      <c r="M42" s="113"/>
      <c r="N42" s="113"/>
      <c r="O42" s="113"/>
      <c r="P42" s="113">
        <v>1</v>
      </c>
      <c r="Q42" s="108"/>
      <c r="R42" s="108"/>
      <c r="S42" s="108"/>
      <c r="T42" s="108"/>
      <c r="U42" s="108"/>
      <c r="V42" s="108"/>
      <c r="W42" s="330"/>
      <c r="X42" s="23"/>
    </row>
    <row r="43" spans="1:24" ht="32.25" customHeight="1">
      <c r="A43" s="328">
        <v>15</v>
      </c>
      <c r="B43" s="438" t="s">
        <v>395</v>
      </c>
      <c r="C43" s="444" t="s">
        <v>53</v>
      </c>
      <c r="D43" s="245" t="s">
        <v>396</v>
      </c>
      <c r="E43" s="18">
        <v>1</v>
      </c>
      <c r="F43" s="246" t="s">
        <v>397</v>
      </c>
      <c r="G43" s="440" t="s">
        <v>757</v>
      </c>
      <c r="H43" s="442">
        <v>565.33000000000004</v>
      </c>
      <c r="I43" s="223"/>
      <c r="J43" s="424"/>
      <c r="K43" s="424"/>
      <c r="L43" s="113"/>
      <c r="M43" s="113">
        <v>1</v>
      </c>
      <c r="N43" s="111"/>
      <c r="O43" s="108"/>
      <c r="P43" s="108"/>
      <c r="Q43" s="108"/>
      <c r="R43" s="108"/>
      <c r="S43" s="108"/>
      <c r="T43" s="108"/>
      <c r="U43" s="108"/>
      <c r="V43" s="108"/>
      <c r="W43" s="328"/>
      <c r="X43" s="23"/>
    </row>
    <row r="44" spans="1:24" ht="28.5" customHeight="1">
      <c r="A44" s="330"/>
      <c r="B44" s="439"/>
      <c r="C44" s="445"/>
      <c r="D44" s="245" t="s">
        <v>398</v>
      </c>
      <c r="E44" s="18">
        <v>2</v>
      </c>
      <c r="F44" s="247" t="s">
        <v>399</v>
      </c>
      <c r="G44" s="441"/>
      <c r="H44" s="443"/>
      <c r="I44" s="223"/>
      <c r="J44" s="426"/>
      <c r="K44" s="426"/>
      <c r="L44" s="113"/>
      <c r="M44" s="113">
        <v>1</v>
      </c>
      <c r="N44" s="108"/>
      <c r="O44" s="108"/>
      <c r="P44" s="108"/>
      <c r="Q44" s="108"/>
      <c r="R44" s="108"/>
      <c r="S44" s="108"/>
      <c r="T44" s="108"/>
      <c r="U44" s="108"/>
      <c r="V44" s="108"/>
      <c r="W44" s="330"/>
      <c r="X44" s="23"/>
    </row>
    <row r="45" spans="1:24" s="243" customFormat="1" ht="20.100000000000001" customHeight="1">
      <c r="A45" s="222"/>
      <c r="B45" s="222"/>
      <c r="C45" s="437" t="s">
        <v>21</v>
      </c>
      <c r="D45" s="437"/>
      <c r="E45" s="223">
        <f>E9+E11+E14+E17+E20+E23+E26+E28+E30+E33+E35+E38+E40+E42+E44</f>
        <v>37</v>
      </c>
      <c r="F45" s="222"/>
      <c r="G45" s="222"/>
      <c r="H45" s="222">
        <f>SUM(H8:H44)</f>
        <v>10210.359999999999</v>
      </c>
      <c r="I45" s="223">
        <f>SUM(I8:I44)</f>
        <v>11</v>
      </c>
      <c r="J45" s="222"/>
      <c r="K45" s="222"/>
      <c r="L45" s="242">
        <f>SUM(L8:L44)</f>
        <v>1</v>
      </c>
      <c r="M45" s="242">
        <f t="shared" ref="M45:W45" si="0">SUM(M8:M44)</f>
        <v>5</v>
      </c>
      <c r="N45" s="242">
        <f t="shared" si="0"/>
        <v>0</v>
      </c>
      <c r="O45" s="242">
        <f t="shared" si="0"/>
        <v>0</v>
      </c>
      <c r="P45" s="242">
        <f t="shared" si="0"/>
        <v>5</v>
      </c>
      <c r="Q45" s="242">
        <f t="shared" si="0"/>
        <v>4</v>
      </c>
      <c r="R45" s="242">
        <f t="shared" si="0"/>
        <v>2</v>
      </c>
      <c r="S45" s="242">
        <f t="shared" si="0"/>
        <v>0</v>
      </c>
      <c r="T45" s="242">
        <f t="shared" si="0"/>
        <v>3</v>
      </c>
      <c r="U45" s="242">
        <f>SUM(U8:U44)</f>
        <v>6</v>
      </c>
      <c r="V45" s="242">
        <f t="shared" si="0"/>
        <v>0</v>
      </c>
      <c r="W45" s="505">
        <f t="shared" si="0"/>
        <v>2866.5</v>
      </c>
      <c r="X45" s="222"/>
    </row>
  </sheetData>
  <mergeCells count="148">
    <mergeCell ref="C21:C23"/>
    <mergeCell ref="C24:C26"/>
    <mergeCell ref="C27:C28"/>
    <mergeCell ref="C29:C30"/>
    <mergeCell ref="C31:C33"/>
    <mergeCell ref="C34:C35"/>
    <mergeCell ref="C36:C38"/>
    <mergeCell ref="C39:C40"/>
    <mergeCell ref="C41:C42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8:C9"/>
    <mergeCell ref="C10:C11"/>
    <mergeCell ref="C12:C14"/>
    <mergeCell ref="C15:C17"/>
    <mergeCell ref="C18:C20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  <mergeCell ref="C43:C44"/>
  </mergeCells>
  <pageMargins left="0.118110236220472" right="3.9370078740157501E-2" top="0.74803149606299202" bottom="0.118110236220472" header="0.43307086614173201" footer="0.118110236220472"/>
  <pageSetup paperSize="9" scale="60" orientation="landscape" r:id="rId1"/>
  <rowBreaks count="1" manualBreakCount="1"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2" zoomScaleNormal="90" zoomScaleSheetLayoutView="72" workbookViewId="0">
      <pane xSplit="1" ySplit="7" topLeftCell="B3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42" sqref="W42:W44"/>
    </sheetView>
  </sheetViews>
  <sheetFormatPr defaultRowHeight="15"/>
  <cols>
    <col min="1" max="1" width="4.7109375" customWidth="1"/>
    <col min="2" max="2" width="13" customWidth="1"/>
    <col min="3" max="3" width="15.42578125" customWidth="1"/>
    <col min="4" max="4" width="19.42578125" customWidth="1"/>
    <col min="5" max="5" width="4.28515625" customWidth="1"/>
    <col min="6" max="6" width="27.7109375" style="122" customWidth="1"/>
    <col min="7" max="7" width="17.5703125" style="53" customWidth="1"/>
    <col min="8" max="8" width="17.5703125" customWidth="1"/>
    <col min="9" max="9" width="4.140625" style="49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69" t="s">
        <v>19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1"/>
    </row>
    <row r="2" spans="1:24" ht="15.75">
      <c r="A2" s="465" t="str">
        <f>'Patna (East)'!A2</f>
        <v>Progress Report for the construction of Model School (2010-11)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6"/>
    </row>
    <row r="3" spans="1:24" ht="15.75">
      <c r="A3" s="317" t="s">
        <v>781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Date:-31.1.2015</v>
      </c>
      <c r="X3" s="476"/>
    </row>
    <row r="4" spans="1:24" ht="20.25" customHeight="1">
      <c r="A4" s="477" t="s">
        <v>848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478"/>
    </row>
    <row r="5" spans="1:24" ht="20.25" customHeight="1">
      <c r="A5" s="479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3" t="s">
        <v>5</v>
      </c>
      <c r="H5" s="301" t="s">
        <v>6</v>
      </c>
      <c r="I5" s="302" t="s">
        <v>16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1" t="s">
        <v>20</v>
      </c>
      <c r="X5" s="473" t="s">
        <v>14</v>
      </c>
    </row>
    <row r="6" spans="1:24" ht="37.5" customHeight="1">
      <c r="A6" s="479"/>
      <c r="B6" s="301"/>
      <c r="C6" s="301"/>
      <c r="D6" s="301"/>
      <c r="E6" s="301"/>
      <c r="F6" s="301"/>
      <c r="G6" s="304"/>
      <c r="H6" s="301"/>
      <c r="I6" s="301" t="s">
        <v>7</v>
      </c>
      <c r="J6" s="301" t="s">
        <v>725</v>
      </c>
      <c r="K6" s="301" t="s">
        <v>726</v>
      </c>
      <c r="L6" s="474" t="s">
        <v>15</v>
      </c>
      <c r="M6" s="472" t="s">
        <v>10</v>
      </c>
      <c r="N6" s="301" t="s">
        <v>9</v>
      </c>
      <c r="O6" s="301" t="s">
        <v>17</v>
      </c>
      <c r="P6" s="301"/>
      <c r="Q6" s="301" t="s">
        <v>18</v>
      </c>
      <c r="R6" s="301"/>
      <c r="S6" s="301" t="s">
        <v>55</v>
      </c>
      <c r="T6" s="301"/>
      <c r="U6" s="472" t="s">
        <v>13</v>
      </c>
      <c r="V6" s="472" t="s">
        <v>8</v>
      </c>
      <c r="W6" s="301"/>
      <c r="X6" s="473"/>
    </row>
    <row r="7" spans="1:24" ht="52.5" customHeight="1">
      <c r="A7" s="479"/>
      <c r="B7" s="301"/>
      <c r="C7" s="301"/>
      <c r="D7" s="301"/>
      <c r="E7" s="301"/>
      <c r="F7" s="301"/>
      <c r="G7" s="305"/>
      <c r="H7" s="301"/>
      <c r="I7" s="301"/>
      <c r="J7" s="301"/>
      <c r="K7" s="301"/>
      <c r="L7" s="474"/>
      <c r="M7" s="472"/>
      <c r="N7" s="301"/>
      <c r="O7" s="46" t="s">
        <v>11</v>
      </c>
      <c r="P7" s="46" t="s">
        <v>12</v>
      </c>
      <c r="Q7" s="46" t="s">
        <v>11</v>
      </c>
      <c r="R7" s="46" t="s">
        <v>12</v>
      </c>
      <c r="S7" s="46" t="s">
        <v>11</v>
      </c>
      <c r="T7" s="46" t="s">
        <v>12</v>
      </c>
      <c r="U7" s="472"/>
      <c r="V7" s="472"/>
      <c r="W7" s="301"/>
      <c r="X7" s="473"/>
    </row>
    <row r="8" spans="1:24" ht="39.950000000000003" customHeight="1">
      <c r="A8" s="487">
        <v>1</v>
      </c>
      <c r="B8" s="456" t="s">
        <v>662</v>
      </c>
      <c r="C8" s="444" t="s">
        <v>38</v>
      </c>
      <c r="D8" s="247" t="s">
        <v>579</v>
      </c>
      <c r="E8" s="249">
        <v>1</v>
      </c>
      <c r="F8" s="254" t="s">
        <v>580</v>
      </c>
      <c r="G8" s="440" t="s">
        <v>812</v>
      </c>
      <c r="H8" s="458">
        <v>555.54999999999995</v>
      </c>
      <c r="I8" s="88">
        <v>1</v>
      </c>
      <c r="J8" s="303"/>
      <c r="K8" s="303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80">
        <v>113.29</v>
      </c>
      <c r="X8" s="55"/>
    </row>
    <row r="9" spans="1:24" ht="39.950000000000003" customHeight="1">
      <c r="A9" s="488"/>
      <c r="B9" s="457"/>
      <c r="C9" s="445"/>
      <c r="D9" s="247" t="s">
        <v>581</v>
      </c>
      <c r="E9" s="249">
        <v>2</v>
      </c>
      <c r="F9" s="254" t="s">
        <v>582</v>
      </c>
      <c r="G9" s="441"/>
      <c r="H9" s="459"/>
      <c r="I9" s="88"/>
      <c r="J9" s="305"/>
      <c r="K9" s="305"/>
      <c r="L9" s="73"/>
      <c r="M9" s="206">
        <v>1</v>
      </c>
      <c r="N9" s="41"/>
      <c r="O9" s="41"/>
      <c r="P9" s="41"/>
      <c r="Q9" s="41"/>
      <c r="R9" s="41"/>
      <c r="S9" s="41"/>
      <c r="T9" s="41"/>
      <c r="U9" s="41"/>
      <c r="V9" s="41"/>
      <c r="W9" s="482"/>
      <c r="X9" s="55"/>
    </row>
    <row r="10" spans="1:24" ht="39.950000000000003" customHeight="1">
      <c r="A10" s="487">
        <v>2</v>
      </c>
      <c r="B10" s="456" t="s">
        <v>663</v>
      </c>
      <c r="C10" s="444" t="s">
        <v>38</v>
      </c>
      <c r="D10" s="247" t="s">
        <v>583</v>
      </c>
      <c r="E10" s="249">
        <v>1</v>
      </c>
      <c r="F10" s="254" t="s">
        <v>584</v>
      </c>
      <c r="G10" s="440" t="s">
        <v>813</v>
      </c>
      <c r="H10" s="458">
        <v>555.67999999999995</v>
      </c>
      <c r="I10" s="88"/>
      <c r="J10" s="303"/>
      <c r="K10" s="303"/>
      <c r="L10" s="73">
        <v>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0"/>
      <c r="X10" s="55"/>
    </row>
    <row r="11" spans="1:24" ht="39.950000000000003" customHeight="1">
      <c r="A11" s="488"/>
      <c r="B11" s="457"/>
      <c r="C11" s="445"/>
      <c r="D11" s="247" t="s">
        <v>585</v>
      </c>
      <c r="E11" s="249">
        <v>2</v>
      </c>
      <c r="F11" s="254" t="s">
        <v>586</v>
      </c>
      <c r="G11" s="441"/>
      <c r="H11" s="459"/>
      <c r="I11" s="88"/>
      <c r="J11" s="305"/>
      <c r="K11" s="305"/>
      <c r="L11" s="73">
        <v>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82"/>
      <c r="X11" s="55"/>
    </row>
    <row r="12" spans="1:24" ht="39.950000000000003" customHeight="1">
      <c r="A12" s="487">
        <v>3</v>
      </c>
      <c r="B12" s="456" t="s">
        <v>664</v>
      </c>
      <c r="C12" s="444" t="s">
        <v>38</v>
      </c>
      <c r="D12" s="247" t="s">
        <v>587</v>
      </c>
      <c r="E12" s="249">
        <v>1</v>
      </c>
      <c r="F12" s="247" t="s">
        <v>588</v>
      </c>
      <c r="G12" s="440" t="s">
        <v>706</v>
      </c>
      <c r="H12" s="458">
        <v>838.72</v>
      </c>
      <c r="I12" s="88">
        <v>1</v>
      </c>
      <c r="J12" s="303"/>
      <c r="K12" s="303"/>
      <c r="L12" s="13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80">
        <v>194.37</v>
      </c>
      <c r="X12" s="148" t="s">
        <v>808</v>
      </c>
    </row>
    <row r="13" spans="1:24" ht="39.950000000000003" customHeight="1">
      <c r="A13" s="493"/>
      <c r="B13" s="460"/>
      <c r="C13" s="462"/>
      <c r="D13" s="247" t="s">
        <v>589</v>
      </c>
      <c r="E13" s="249">
        <v>2</v>
      </c>
      <c r="F13" s="247" t="s">
        <v>590</v>
      </c>
      <c r="G13" s="454"/>
      <c r="H13" s="461"/>
      <c r="I13" s="88"/>
      <c r="J13" s="304"/>
      <c r="K13" s="304"/>
      <c r="L13" s="73"/>
      <c r="M13" s="73"/>
      <c r="N13" s="73"/>
      <c r="O13" s="73"/>
      <c r="P13" s="73"/>
      <c r="Q13" s="73"/>
      <c r="R13" s="73"/>
      <c r="S13" s="73"/>
      <c r="T13" s="73"/>
      <c r="U13" s="74">
        <v>1</v>
      </c>
      <c r="V13" s="41"/>
      <c r="W13" s="481"/>
      <c r="X13" s="55"/>
    </row>
    <row r="14" spans="1:24" ht="39.950000000000003" customHeight="1">
      <c r="A14" s="488"/>
      <c r="B14" s="457"/>
      <c r="C14" s="445"/>
      <c r="D14" s="247" t="s">
        <v>591</v>
      </c>
      <c r="E14" s="249">
        <v>3</v>
      </c>
      <c r="F14" s="247" t="s">
        <v>592</v>
      </c>
      <c r="G14" s="441"/>
      <c r="H14" s="459"/>
      <c r="I14" s="88">
        <v>1</v>
      </c>
      <c r="J14" s="305"/>
      <c r="K14" s="305"/>
      <c r="L14" s="139"/>
      <c r="M14" s="140"/>
      <c r="N14" s="140"/>
      <c r="O14" s="140"/>
      <c r="P14" s="140"/>
      <c r="Q14" s="140"/>
      <c r="R14" s="41"/>
      <c r="S14" s="41"/>
      <c r="T14" s="41"/>
      <c r="U14" s="41"/>
      <c r="V14" s="41"/>
      <c r="W14" s="482"/>
      <c r="X14" s="148" t="s">
        <v>808</v>
      </c>
    </row>
    <row r="15" spans="1:24" ht="39.950000000000003" customHeight="1">
      <c r="A15" s="487">
        <v>4</v>
      </c>
      <c r="B15" s="456" t="s">
        <v>665</v>
      </c>
      <c r="C15" s="444" t="s">
        <v>38</v>
      </c>
      <c r="D15" s="247" t="s">
        <v>593</v>
      </c>
      <c r="E15" s="249">
        <v>1</v>
      </c>
      <c r="F15" s="247" t="s">
        <v>594</v>
      </c>
      <c r="G15" s="440" t="s">
        <v>814</v>
      </c>
      <c r="H15" s="458">
        <v>832.64</v>
      </c>
      <c r="I15" s="88"/>
      <c r="J15" s="303"/>
      <c r="K15" s="303"/>
      <c r="L15" s="75"/>
      <c r="M15" s="75"/>
      <c r="N15" s="131">
        <v>1</v>
      </c>
      <c r="O15" s="41"/>
      <c r="P15" s="41"/>
      <c r="Q15" s="41"/>
      <c r="R15" s="41"/>
      <c r="S15" s="41"/>
      <c r="T15" s="41"/>
      <c r="U15" s="41"/>
      <c r="V15" s="41"/>
      <c r="W15" s="480">
        <v>167.16</v>
      </c>
      <c r="X15" s="55"/>
    </row>
    <row r="16" spans="1:24" ht="39.950000000000003" customHeight="1">
      <c r="A16" s="493"/>
      <c r="B16" s="460"/>
      <c r="C16" s="462"/>
      <c r="D16" s="247" t="s">
        <v>595</v>
      </c>
      <c r="E16" s="249">
        <v>2</v>
      </c>
      <c r="F16" s="254" t="s">
        <v>596</v>
      </c>
      <c r="G16" s="454"/>
      <c r="H16" s="461"/>
      <c r="I16" s="88"/>
      <c r="J16" s="304"/>
      <c r="K16" s="304"/>
      <c r="L16" s="75"/>
      <c r="M16" s="75"/>
      <c r="N16" s="131">
        <v>1</v>
      </c>
      <c r="O16" s="41"/>
      <c r="P16" s="41"/>
      <c r="Q16" s="41"/>
      <c r="R16" s="41"/>
      <c r="S16" s="41"/>
      <c r="T16" s="41"/>
      <c r="U16" s="41"/>
      <c r="V16" s="41"/>
      <c r="W16" s="481"/>
      <c r="X16" s="213"/>
    </row>
    <row r="17" spans="1:24" ht="39.950000000000003" customHeight="1">
      <c r="A17" s="488"/>
      <c r="B17" s="457"/>
      <c r="C17" s="445"/>
      <c r="D17" s="247" t="s">
        <v>597</v>
      </c>
      <c r="E17" s="249">
        <v>3</v>
      </c>
      <c r="F17" s="254" t="s">
        <v>598</v>
      </c>
      <c r="G17" s="441"/>
      <c r="H17" s="459"/>
      <c r="I17" s="88"/>
      <c r="J17" s="305"/>
      <c r="K17" s="305"/>
      <c r="L17" s="75"/>
      <c r="M17" s="75"/>
      <c r="N17" s="131">
        <v>1</v>
      </c>
      <c r="O17" s="41"/>
      <c r="P17" s="41"/>
      <c r="Q17" s="41"/>
      <c r="R17" s="41"/>
      <c r="S17" s="41"/>
      <c r="T17" s="41"/>
      <c r="U17" s="41"/>
      <c r="V17" s="41"/>
      <c r="W17" s="482"/>
      <c r="X17" s="213"/>
    </row>
    <row r="18" spans="1:24" ht="39.950000000000003" customHeight="1">
      <c r="A18" s="487">
        <v>5</v>
      </c>
      <c r="B18" s="456" t="s">
        <v>666</v>
      </c>
      <c r="C18" s="444" t="s">
        <v>38</v>
      </c>
      <c r="D18" s="247" t="s">
        <v>599</v>
      </c>
      <c r="E18" s="249">
        <v>1</v>
      </c>
      <c r="F18" s="247" t="s">
        <v>600</v>
      </c>
      <c r="G18" s="440" t="s">
        <v>699</v>
      </c>
      <c r="H18" s="458">
        <v>851.54</v>
      </c>
      <c r="I18" s="88"/>
      <c r="J18" s="303"/>
      <c r="K18" s="303"/>
      <c r="L18" s="75"/>
      <c r="M18" s="75"/>
      <c r="N18" s="131">
        <v>1</v>
      </c>
      <c r="O18" s="41"/>
      <c r="P18" s="41"/>
      <c r="Q18" s="41"/>
      <c r="R18" s="41"/>
      <c r="S18" s="41"/>
      <c r="T18" s="41"/>
      <c r="U18" s="41"/>
      <c r="V18" s="41"/>
      <c r="W18" s="480">
        <v>205.68</v>
      </c>
      <c r="X18" s="213"/>
    </row>
    <row r="19" spans="1:24" ht="39.950000000000003" customHeight="1">
      <c r="A19" s="493"/>
      <c r="B19" s="460"/>
      <c r="C19" s="462"/>
      <c r="D19" s="247" t="s">
        <v>601</v>
      </c>
      <c r="E19" s="249">
        <v>2</v>
      </c>
      <c r="F19" s="247" t="s">
        <v>602</v>
      </c>
      <c r="G19" s="454"/>
      <c r="H19" s="461"/>
      <c r="I19" s="88"/>
      <c r="J19" s="304"/>
      <c r="K19" s="304"/>
      <c r="L19" s="75"/>
      <c r="M19" s="75"/>
      <c r="N19" s="131">
        <v>1</v>
      </c>
      <c r="O19" s="41"/>
      <c r="P19" s="41"/>
      <c r="Q19" s="41"/>
      <c r="R19" s="41"/>
      <c r="S19" s="41"/>
      <c r="T19" s="41"/>
      <c r="U19" s="41"/>
      <c r="V19" s="41"/>
      <c r="W19" s="481"/>
      <c r="X19" s="213"/>
    </row>
    <row r="20" spans="1:24" ht="39.950000000000003" customHeight="1">
      <c r="A20" s="488"/>
      <c r="B20" s="457"/>
      <c r="C20" s="445"/>
      <c r="D20" s="247" t="s">
        <v>603</v>
      </c>
      <c r="E20" s="249">
        <v>3</v>
      </c>
      <c r="F20" s="247" t="s">
        <v>604</v>
      </c>
      <c r="G20" s="441"/>
      <c r="H20" s="459"/>
      <c r="I20" s="88"/>
      <c r="J20" s="305"/>
      <c r="K20" s="305"/>
      <c r="L20" s="75"/>
      <c r="M20" s="75"/>
      <c r="N20" s="131">
        <v>1</v>
      </c>
      <c r="O20" s="1"/>
      <c r="P20" s="41"/>
      <c r="Q20" s="41"/>
      <c r="R20" s="41"/>
      <c r="S20" s="41"/>
      <c r="T20" s="41"/>
      <c r="U20" s="41"/>
      <c r="V20" s="41"/>
      <c r="W20" s="482"/>
      <c r="X20" s="213"/>
    </row>
    <row r="21" spans="1:24" ht="39.950000000000003" customHeight="1">
      <c r="A21" s="487">
        <v>6</v>
      </c>
      <c r="B21" s="456" t="s">
        <v>667</v>
      </c>
      <c r="C21" s="444" t="s">
        <v>38</v>
      </c>
      <c r="D21" s="247" t="s">
        <v>605</v>
      </c>
      <c r="E21" s="249">
        <v>1</v>
      </c>
      <c r="F21" s="247" t="s">
        <v>606</v>
      </c>
      <c r="G21" s="440" t="s">
        <v>699</v>
      </c>
      <c r="H21" s="458">
        <v>838.38</v>
      </c>
      <c r="I21" s="88">
        <v>1</v>
      </c>
      <c r="J21" s="303"/>
      <c r="K21" s="303"/>
      <c r="L21" s="139"/>
      <c r="M21" s="140"/>
      <c r="N21" s="140"/>
      <c r="O21" s="41"/>
      <c r="P21" s="41"/>
      <c r="Q21" s="41"/>
      <c r="R21" s="41"/>
      <c r="S21" s="41"/>
      <c r="T21" s="41"/>
      <c r="U21" s="41"/>
      <c r="V21" s="41"/>
      <c r="W21" s="480">
        <v>173.31</v>
      </c>
      <c r="X21" s="148" t="s">
        <v>809</v>
      </c>
    </row>
    <row r="22" spans="1:24" ht="39.950000000000003" customHeight="1">
      <c r="A22" s="493"/>
      <c r="B22" s="460"/>
      <c r="C22" s="462"/>
      <c r="D22" s="247" t="s">
        <v>607</v>
      </c>
      <c r="E22" s="249">
        <v>2</v>
      </c>
      <c r="F22" s="247" t="s">
        <v>608</v>
      </c>
      <c r="G22" s="454"/>
      <c r="H22" s="461"/>
      <c r="I22" s="88"/>
      <c r="J22" s="304"/>
      <c r="K22" s="304"/>
      <c r="L22" s="42"/>
      <c r="M22" s="42"/>
      <c r="N22" s="74">
        <v>1</v>
      </c>
      <c r="O22" s="41"/>
      <c r="P22" s="41"/>
      <c r="Q22" s="41"/>
      <c r="R22" s="41"/>
      <c r="S22" s="41"/>
      <c r="T22" s="41"/>
      <c r="U22" s="41"/>
      <c r="V22" s="41"/>
      <c r="W22" s="481"/>
      <c r="X22" s="55"/>
    </row>
    <row r="23" spans="1:24" ht="39.950000000000003" customHeight="1">
      <c r="A23" s="488"/>
      <c r="B23" s="457"/>
      <c r="C23" s="445"/>
      <c r="D23" s="247" t="s">
        <v>609</v>
      </c>
      <c r="E23" s="249">
        <v>3</v>
      </c>
      <c r="F23" s="247" t="s">
        <v>610</v>
      </c>
      <c r="G23" s="441"/>
      <c r="H23" s="459"/>
      <c r="I23" s="88"/>
      <c r="J23" s="305"/>
      <c r="K23" s="305"/>
      <c r="L23" s="42"/>
      <c r="M23" s="42"/>
      <c r="N23" s="42"/>
      <c r="O23" s="74">
        <v>1</v>
      </c>
      <c r="P23" s="41"/>
      <c r="Q23" s="41"/>
      <c r="R23" s="41"/>
      <c r="S23" s="41"/>
      <c r="T23" s="41"/>
      <c r="U23" s="41"/>
      <c r="V23" s="41"/>
      <c r="W23" s="482"/>
      <c r="X23" s="55"/>
    </row>
    <row r="24" spans="1:24" ht="39.950000000000003" customHeight="1">
      <c r="A24" s="487">
        <v>7</v>
      </c>
      <c r="B24" s="456" t="s">
        <v>668</v>
      </c>
      <c r="C24" s="444" t="s">
        <v>38</v>
      </c>
      <c r="D24" s="247" t="s">
        <v>611</v>
      </c>
      <c r="E24" s="249">
        <v>1</v>
      </c>
      <c r="F24" s="247" t="s">
        <v>612</v>
      </c>
      <c r="G24" s="440" t="s">
        <v>810</v>
      </c>
      <c r="H24" s="458">
        <v>579.64</v>
      </c>
      <c r="I24" s="88"/>
      <c r="J24" s="303"/>
      <c r="K24" s="303"/>
      <c r="L24" s="42"/>
      <c r="M24" s="42"/>
      <c r="N24" s="42"/>
      <c r="O24" s="42"/>
      <c r="P24" s="74">
        <v>1</v>
      </c>
      <c r="Q24" s="41"/>
      <c r="R24" s="41"/>
      <c r="S24" s="41"/>
      <c r="T24" s="41"/>
      <c r="U24" s="41"/>
      <c r="V24" s="41"/>
      <c r="W24" s="480">
        <v>129.63</v>
      </c>
      <c r="X24" s="55"/>
    </row>
    <row r="25" spans="1:24" ht="39.950000000000003" customHeight="1">
      <c r="A25" s="488"/>
      <c r="B25" s="457"/>
      <c r="C25" s="445"/>
      <c r="D25" s="247" t="s">
        <v>613</v>
      </c>
      <c r="E25" s="249">
        <v>2</v>
      </c>
      <c r="F25" s="247" t="s">
        <v>614</v>
      </c>
      <c r="G25" s="441"/>
      <c r="H25" s="459"/>
      <c r="I25" s="88"/>
      <c r="J25" s="305"/>
      <c r="K25" s="305"/>
      <c r="L25" s="73"/>
      <c r="M25" s="73"/>
      <c r="N25" s="74">
        <v>1</v>
      </c>
      <c r="O25" s="41"/>
      <c r="P25" s="41"/>
      <c r="Q25" s="41"/>
      <c r="R25" s="41"/>
      <c r="S25" s="41"/>
      <c r="T25" s="41"/>
      <c r="U25" s="41"/>
      <c r="V25" s="41"/>
      <c r="W25" s="482"/>
      <c r="X25" s="55"/>
    </row>
    <row r="26" spans="1:24" ht="39.950000000000003" customHeight="1">
      <c r="A26" s="490">
        <v>8</v>
      </c>
      <c r="B26" s="438" t="s">
        <v>423</v>
      </c>
      <c r="C26" s="494" t="s">
        <v>424</v>
      </c>
      <c r="D26" s="247" t="s">
        <v>425</v>
      </c>
      <c r="E26" s="249">
        <v>1</v>
      </c>
      <c r="F26" s="254" t="s">
        <v>426</v>
      </c>
      <c r="G26" s="440" t="s">
        <v>707</v>
      </c>
      <c r="H26" s="442">
        <v>795.34</v>
      </c>
      <c r="I26" s="99"/>
      <c r="J26" s="303"/>
      <c r="K26" s="303"/>
      <c r="L26" s="114"/>
      <c r="M26" s="114"/>
      <c r="N26" s="114"/>
      <c r="O26" s="114"/>
      <c r="P26" s="114"/>
      <c r="Q26" s="114"/>
      <c r="R26" s="114"/>
      <c r="S26" s="114"/>
      <c r="T26" s="114"/>
      <c r="U26" s="114">
        <v>1</v>
      </c>
      <c r="V26" s="44"/>
      <c r="W26" s="483">
        <v>499.31</v>
      </c>
      <c r="X26" s="56"/>
    </row>
    <row r="27" spans="1:24" ht="39.950000000000003" customHeight="1">
      <c r="A27" s="491"/>
      <c r="B27" s="453"/>
      <c r="C27" s="496"/>
      <c r="D27" s="247" t="s">
        <v>427</v>
      </c>
      <c r="E27" s="249">
        <v>2</v>
      </c>
      <c r="F27" s="254" t="s">
        <v>428</v>
      </c>
      <c r="G27" s="454"/>
      <c r="H27" s="455"/>
      <c r="I27" s="99"/>
      <c r="J27" s="304"/>
      <c r="K27" s="304"/>
      <c r="L27" s="114"/>
      <c r="M27" s="114"/>
      <c r="N27" s="114"/>
      <c r="O27" s="114"/>
      <c r="P27" s="114"/>
      <c r="Q27" s="114"/>
      <c r="R27" s="114"/>
      <c r="S27" s="114"/>
      <c r="T27" s="114"/>
      <c r="U27" s="114">
        <v>1</v>
      </c>
      <c r="V27" s="44"/>
      <c r="W27" s="485"/>
      <c r="X27" s="56"/>
    </row>
    <row r="28" spans="1:24" ht="39.950000000000003" customHeight="1" thickBot="1">
      <c r="A28" s="492"/>
      <c r="B28" s="475"/>
      <c r="C28" s="500"/>
      <c r="D28" s="250" t="s">
        <v>429</v>
      </c>
      <c r="E28" s="251">
        <v>3</v>
      </c>
      <c r="F28" s="250" t="s">
        <v>430</v>
      </c>
      <c r="G28" s="489"/>
      <c r="H28" s="468"/>
      <c r="I28" s="120"/>
      <c r="J28" s="467"/>
      <c r="K28" s="467"/>
      <c r="L28" s="114"/>
      <c r="M28" s="114"/>
      <c r="N28" s="114"/>
      <c r="O28" s="114"/>
      <c r="P28" s="114"/>
      <c r="Q28" s="114"/>
      <c r="R28" s="116">
        <v>1</v>
      </c>
      <c r="S28" s="117"/>
      <c r="T28" s="117"/>
      <c r="U28" s="57"/>
      <c r="V28" s="57"/>
      <c r="W28" s="486"/>
      <c r="X28" s="58"/>
    </row>
    <row r="29" spans="1:24" ht="39.950000000000003" customHeight="1">
      <c r="A29" s="455">
        <v>9</v>
      </c>
      <c r="B29" s="453" t="s">
        <v>431</v>
      </c>
      <c r="C29" s="501" t="s">
        <v>424</v>
      </c>
      <c r="D29" s="252" t="s">
        <v>432</v>
      </c>
      <c r="E29" s="253">
        <v>1</v>
      </c>
      <c r="F29" s="256" t="s">
        <v>433</v>
      </c>
      <c r="G29" s="454" t="s">
        <v>708</v>
      </c>
      <c r="H29" s="455">
        <v>528.37</v>
      </c>
      <c r="I29" s="121"/>
      <c r="J29" s="304"/>
      <c r="K29" s="304"/>
      <c r="L29" s="118"/>
      <c r="M29" s="119"/>
      <c r="N29" s="119"/>
      <c r="O29" s="119"/>
      <c r="P29" s="119"/>
      <c r="Q29" s="119"/>
      <c r="R29" s="119"/>
      <c r="S29" s="119"/>
      <c r="T29" s="119"/>
      <c r="U29" s="114">
        <v>1</v>
      </c>
      <c r="V29" s="54"/>
      <c r="W29" s="485">
        <v>363.26</v>
      </c>
      <c r="X29" s="47"/>
    </row>
    <row r="30" spans="1:24" ht="39.950000000000003" customHeight="1">
      <c r="A30" s="443"/>
      <c r="B30" s="439"/>
      <c r="C30" s="495"/>
      <c r="D30" s="247" t="s">
        <v>434</v>
      </c>
      <c r="E30" s="249">
        <v>2</v>
      </c>
      <c r="F30" s="247" t="s">
        <v>435</v>
      </c>
      <c r="G30" s="441"/>
      <c r="H30" s="443"/>
      <c r="I30" s="99"/>
      <c r="J30" s="305"/>
      <c r="K30" s="305"/>
      <c r="L30" s="118"/>
      <c r="M30" s="119"/>
      <c r="N30" s="119"/>
      <c r="O30" s="119"/>
      <c r="P30" s="119"/>
      <c r="Q30" s="119"/>
      <c r="R30" s="119"/>
      <c r="S30" s="119"/>
      <c r="T30" s="114">
        <v>1</v>
      </c>
      <c r="V30" s="44"/>
      <c r="W30" s="484"/>
      <c r="X30" s="51"/>
    </row>
    <row r="31" spans="1:24" ht="39.950000000000003" customHeight="1">
      <c r="A31" s="442">
        <v>10</v>
      </c>
      <c r="B31" s="438" t="s">
        <v>436</v>
      </c>
      <c r="C31" s="494" t="s">
        <v>42</v>
      </c>
      <c r="D31" s="247" t="s">
        <v>437</v>
      </c>
      <c r="E31" s="249">
        <v>1</v>
      </c>
      <c r="F31" s="247" t="s">
        <v>438</v>
      </c>
      <c r="G31" s="440" t="s">
        <v>811</v>
      </c>
      <c r="H31" s="442">
        <v>557.48</v>
      </c>
      <c r="I31" s="99"/>
      <c r="J31" s="303"/>
      <c r="K31" s="303"/>
      <c r="L31" s="118"/>
      <c r="M31" s="118"/>
      <c r="N31" s="118"/>
      <c r="O31" s="118"/>
      <c r="P31" s="118"/>
      <c r="Q31" s="119">
        <v>1</v>
      </c>
      <c r="R31" s="115"/>
      <c r="S31" s="44"/>
      <c r="T31" s="44"/>
      <c r="U31" s="44"/>
      <c r="V31" s="44"/>
      <c r="W31" s="483">
        <v>84.75</v>
      </c>
      <c r="X31" s="51"/>
    </row>
    <row r="32" spans="1:24" ht="39.950000000000003" customHeight="1">
      <c r="A32" s="443"/>
      <c r="B32" s="439"/>
      <c r="C32" s="495"/>
      <c r="D32" s="247" t="s">
        <v>439</v>
      </c>
      <c r="E32" s="249">
        <v>2</v>
      </c>
      <c r="F32" s="247" t="s">
        <v>440</v>
      </c>
      <c r="G32" s="441"/>
      <c r="H32" s="443"/>
      <c r="I32" s="99">
        <v>1</v>
      </c>
      <c r="J32" s="305"/>
      <c r="K32" s="305"/>
      <c r="L32" s="115"/>
      <c r="M32" s="115"/>
      <c r="N32" s="115"/>
      <c r="O32" s="115"/>
      <c r="P32" s="115"/>
      <c r="Q32" s="115"/>
      <c r="R32" s="115"/>
      <c r="S32" s="44"/>
      <c r="T32" s="44"/>
      <c r="U32" s="44"/>
      <c r="V32" s="44"/>
      <c r="W32" s="484"/>
      <c r="X32" s="51"/>
    </row>
    <row r="33" spans="1:24" ht="39.950000000000003" customHeight="1">
      <c r="A33" s="442">
        <v>11</v>
      </c>
      <c r="B33" s="438" t="s">
        <v>441</v>
      </c>
      <c r="C33" s="494" t="s">
        <v>42</v>
      </c>
      <c r="D33" s="247" t="s">
        <v>442</v>
      </c>
      <c r="E33" s="249">
        <v>1</v>
      </c>
      <c r="F33" s="247" t="s">
        <v>443</v>
      </c>
      <c r="G33" s="440" t="s">
        <v>709</v>
      </c>
      <c r="H33" s="442">
        <v>560.55999999999995</v>
      </c>
      <c r="I33" s="99"/>
      <c r="J33" s="480" t="s">
        <v>734</v>
      </c>
      <c r="K33" s="480" t="s">
        <v>727</v>
      </c>
      <c r="L33" s="114"/>
      <c r="M33" s="114"/>
      <c r="N33" s="114"/>
      <c r="O33" s="114"/>
      <c r="P33" s="114"/>
      <c r="Q33" s="114"/>
      <c r="R33" s="114"/>
      <c r="S33" s="114"/>
      <c r="T33" s="114">
        <v>1</v>
      </c>
      <c r="U33" s="44"/>
      <c r="V33" s="44"/>
      <c r="W33" s="483">
        <v>312.39999999999998</v>
      </c>
      <c r="X33" s="51"/>
    </row>
    <row r="34" spans="1:24" ht="39.950000000000003" customHeight="1">
      <c r="A34" s="443"/>
      <c r="B34" s="439"/>
      <c r="C34" s="495"/>
      <c r="D34" s="247" t="s">
        <v>444</v>
      </c>
      <c r="E34" s="249">
        <v>2</v>
      </c>
      <c r="F34" s="247" t="s">
        <v>445</v>
      </c>
      <c r="G34" s="441"/>
      <c r="H34" s="443"/>
      <c r="I34" s="99"/>
      <c r="J34" s="482"/>
      <c r="K34" s="482"/>
      <c r="L34" s="114"/>
      <c r="M34" s="114"/>
      <c r="N34" s="114"/>
      <c r="O34" s="114"/>
      <c r="P34" s="114"/>
      <c r="Q34" s="114">
        <v>1</v>
      </c>
      <c r="R34" s="115"/>
      <c r="S34" s="44"/>
      <c r="T34" s="44"/>
      <c r="U34" s="44"/>
      <c r="V34" s="44"/>
      <c r="W34" s="484"/>
      <c r="X34" s="51"/>
    </row>
    <row r="35" spans="1:24" ht="39.950000000000003" customHeight="1">
      <c r="A35" s="442">
        <v>12</v>
      </c>
      <c r="B35" s="438" t="s">
        <v>446</v>
      </c>
      <c r="C35" s="494" t="s">
        <v>42</v>
      </c>
      <c r="D35" s="247" t="s">
        <v>447</v>
      </c>
      <c r="E35" s="249">
        <v>1</v>
      </c>
      <c r="F35" s="247" t="s">
        <v>448</v>
      </c>
      <c r="G35" s="440" t="s">
        <v>709</v>
      </c>
      <c r="H35" s="442">
        <v>551.72</v>
      </c>
      <c r="I35" s="99"/>
      <c r="J35" s="480" t="s">
        <v>734</v>
      </c>
      <c r="K35" s="480" t="s">
        <v>727</v>
      </c>
      <c r="L35" s="45"/>
      <c r="M35" s="45">
        <v>1</v>
      </c>
      <c r="N35" s="44"/>
      <c r="O35" s="44"/>
      <c r="P35" s="44"/>
      <c r="Q35" s="44"/>
      <c r="R35" s="44"/>
      <c r="S35" s="44"/>
      <c r="T35" s="44"/>
      <c r="U35" s="44"/>
      <c r="V35" s="44"/>
      <c r="W35" s="483">
        <v>225.75</v>
      </c>
      <c r="X35" s="51"/>
    </row>
    <row r="36" spans="1:24" ht="39.950000000000003" customHeight="1">
      <c r="A36" s="443"/>
      <c r="B36" s="439"/>
      <c r="C36" s="495"/>
      <c r="D36" s="247" t="s">
        <v>449</v>
      </c>
      <c r="E36" s="249">
        <v>2</v>
      </c>
      <c r="F36" s="254" t="s">
        <v>450</v>
      </c>
      <c r="G36" s="441"/>
      <c r="H36" s="443"/>
      <c r="I36" s="99"/>
      <c r="J36" s="482"/>
      <c r="K36" s="482"/>
      <c r="L36" s="45"/>
      <c r="M36" s="45"/>
      <c r="N36" s="45"/>
      <c r="O36" s="45"/>
      <c r="P36" s="45"/>
      <c r="Q36" s="45"/>
      <c r="R36" s="45"/>
      <c r="S36" s="45"/>
      <c r="T36" s="45">
        <v>1</v>
      </c>
      <c r="U36" s="44"/>
      <c r="V36" s="44"/>
      <c r="W36" s="484"/>
      <c r="X36" s="51"/>
    </row>
    <row r="37" spans="1:24" ht="39.950000000000003" customHeight="1">
      <c r="A37" s="442">
        <v>13</v>
      </c>
      <c r="B37" s="438" t="s">
        <v>451</v>
      </c>
      <c r="C37" s="494" t="s">
        <v>42</v>
      </c>
      <c r="D37" s="247" t="s">
        <v>452</v>
      </c>
      <c r="E37" s="249">
        <v>1</v>
      </c>
      <c r="F37" s="254" t="s">
        <v>453</v>
      </c>
      <c r="G37" s="440" t="s">
        <v>756</v>
      </c>
      <c r="H37" s="442">
        <v>553.22</v>
      </c>
      <c r="I37" s="99"/>
      <c r="J37" s="303"/>
      <c r="K37" s="303"/>
      <c r="L37" s="126"/>
      <c r="M37" s="126"/>
      <c r="N37" s="126"/>
      <c r="O37" s="126"/>
      <c r="P37" s="126">
        <v>1</v>
      </c>
      <c r="Q37" s="44"/>
      <c r="R37" s="44"/>
      <c r="S37" s="44"/>
      <c r="T37" s="44"/>
      <c r="U37" s="44"/>
      <c r="V37" s="44"/>
      <c r="W37" s="483">
        <v>181.76</v>
      </c>
      <c r="X37" s="51"/>
    </row>
    <row r="38" spans="1:24" ht="39.950000000000003" customHeight="1">
      <c r="A38" s="443"/>
      <c r="B38" s="439"/>
      <c r="C38" s="495"/>
      <c r="D38" s="247" t="s">
        <v>454</v>
      </c>
      <c r="E38" s="249">
        <v>2</v>
      </c>
      <c r="F38" s="247" t="s">
        <v>455</v>
      </c>
      <c r="G38" s="441"/>
      <c r="H38" s="443"/>
      <c r="I38" s="99"/>
      <c r="J38" s="305"/>
      <c r="K38" s="305"/>
      <c r="L38" s="126"/>
      <c r="M38" s="126"/>
      <c r="N38" s="126"/>
      <c r="O38" s="126"/>
      <c r="P38" s="126">
        <v>1</v>
      </c>
      <c r="Q38" s="44"/>
      <c r="R38" s="44"/>
      <c r="S38" s="44"/>
      <c r="T38" s="44"/>
      <c r="U38" s="44"/>
      <c r="V38" s="44"/>
      <c r="W38" s="484"/>
      <c r="X38" s="51"/>
    </row>
    <row r="39" spans="1:24" ht="39.950000000000003" customHeight="1">
      <c r="A39" s="442">
        <v>14</v>
      </c>
      <c r="B39" s="438" t="s">
        <v>456</v>
      </c>
      <c r="C39" s="494" t="s">
        <v>42</v>
      </c>
      <c r="D39" s="247" t="s">
        <v>457</v>
      </c>
      <c r="E39" s="249">
        <v>1</v>
      </c>
      <c r="F39" s="254" t="s">
        <v>458</v>
      </c>
      <c r="G39" s="440" t="s">
        <v>710</v>
      </c>
      <c r="H39" s="442">
        <v>815.94</v>
      </c>
      <c r="I39" s="99"/>
      <c r="J39" s="480" t="s">
        <v>741</v>
      </c>
      <c r="K39" s="480" t="s">
        <v>727</v>
      </c>
      <c r="L39" s="127"/>
      <c r="M39" s="127"/>
      <c r="N39" s="127"/>
      <c r="O39" s="127"/>
      <c r="P39" s="127"/>
      <c r="Q39" s="127"/>
      <c r="R39" s="127">
        <v>1</v>
      </c>
      <c r="S39" s="44"/>
      <c r="T39" s="44"/>
      <c r="U39" s="44"/>
      <c r="V39" s="44"/>
      <c r="W39" s="483">
        <v>534.33000000000004</v>
      </c>
      <c r="X39" s="51"/>
    </row>
    <row r="40" spans="1:24" ht="39.950000000000003" customHeight="1">
      <c r="A40" s="455"/>
      <c r="B40" s="453"/>
      <c r="C40" s="496"/>
      <c r="D40" s="247" t="s">
        <v>459</v>
      </c>
      <c r="E40" s="249">
        <v>2</v>
      </c>
      <c r="F40" s="254" t="s">
        <v>460</v>
      </c>
      <c r="G40" s="454"/>
      <c r="H40" s="455"/>
      <c r="I40" s="99"/>
      <c r="J40" s="481"/>
      <c r="K40" s="481"/>
      <c r="L40" s="127"/>
      <c r="M40" s="127"/>
      <c r="N40" s="127"/>
      <c r="O40" s="127"/>
      <c r="P40" s="127"/>
      <c r="Q40" s="127"/>
      <c r="R40" s="127"/>
      <c r="S40" s="127"/>
      <c r="T40" s="127"/>
      <c r="U40" s="127">
        <v>1</v>
      </c>
      <c r="V40" s="44"/>
      <c r="W40" s="485"/>
      <c r="X40" s="51"/>
    </row>
    <row r="41" spans="1:24" s="10" customFormat="1" ht="39.950000000000003" customHeight="1">
      <c r="A41" s="443"/>
      <c r="B41" s="439"/>
      <c r="C41" s="495"/>
      <c r="D41" s="254" t="s">
        <v>461</v>
      </c>
      <c r="E41" s="255">
        <v>3</v>
      </c>
      <c r="F41" s="254" t="s">
        <v>462</v>
      </c>
      <c r="G41" s="441"/>
      <c r="H41" s="443"/>
      <c r="I41" s="124"/>
      <c r="J41" s="482"/>
      <c r="K41" s="482"/>
      <c r="L41" s="128"/>
      <c r="M41" s="128"/>
      <c r="N41" s="128"/>
      <c r="O41" s="128"/>
      <c r="P41" s="128"/>
      <c r="Q41" s="128"/>
      <c r="R41" s="128"/>
      <c r="S41" s="128"/>
      <c r="T41" s="128"/>
      <c r="U41" s="128">
        <v>1</v>
      </c>
      <c r="V41" s="125"/>
      <c r="W41" s="484"/>
      <c r="X41" s="123"/>
    </row>
    <row r="42" spans="1:24" ht="39.950000000000003" customHeight="1">
      <c r="A42" s="442">
        <v>15</v>
      </c>
      <c r="B42" s="438" t="s">
        <v>463</v>
      </c>
      <c r="C42" s="494" t="s">
        <v>42</v>
      </c>
      <c r="D42" s="247" t="s">
        <v>464</v>
      </c>
      <c r="E42" s="249">
        <v>1</v>
      </c>
      <c r="F42" s="247" t="s">
        <v>465</v>
      </c>
      <c r="G42" s="440" t="s">
        <v>719</v>
      </c>
      <c r="H42" s="442">
        <v>841.67</v>
      </c>
      <c r="I42" s="99"/>
      <c r="J42" s="303"/>
      <c r="K42" s="30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44"/>
      <c r="W42" s="483"/>
      <c r="X42" s="51"/>
    </row>
    <row r="43" spans="1:24" ht="39.950000000000003" customHeight="1">
      <c r="A43" s="455"/>
      <c r="B43" s="453"/>
      <c r="C43" s="496"/>
      <c r="D43" s="247" t="s">
        <v>466</v>
      </c>
      <c r="E43" s="249">
        <v>2</v>
      </c>
      <c r="F43" s="247" t="s">
        <v>467</v>
      </c>
      <c r="G43" s="454"/>
      <c r="H43" s="455"/>
      <c r="I43" s="99"/>
      <c r="J43" s="304"/>
      <c r="K43" s="304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44"/>
      <c r="W43" s="485"/>
      <c r="X43" s="51"/>
    </row>
    <row r="44" spans="1:24" ht="39.950000000000003" customHeight="1">
      <c r="A44" s="443"/>
      <c r="B44" s="439"/>
      <c r="C44" s="495"/>
      <c r="D44" s="247" t="s">
        <v>468</v>
      </c>
      <c r="E44" s="249">
        <v>3</v>
      </c>
      <c r="F44" s="247" t="s">
        <v>469</v>
      </c>
      <c r="G44" s="441"/>
      <c r="H44" s="443"/>
      <c r="I44" s="99"/>
      <c r="J44" s="305"/>
      <c r="K44" s="305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84"/>
      <c r="X44" s="51"/>
    </row>
    <row r="45" spans="1:24" s="218" customFormat="1" ht="24.95" customHeight="1">
      <c r="A45" s="497" t="s">
        <v>21</v>
      </c>
      <c r="B45" s="498"/>
      <c r="C45" s="498"/>
      <c r="D45" s="499"/>
      <c r="E45" s="219">
        <f>E9+E11+E14+E17+E20+E23+E25+E28+E30+E32+E34+E36+E38+E41+E44</f>
        <v>37</v>
      </c>
      <c r="F45" s="220"/>
      <c r="G45" s="219"/>
      <c r="H45" s="219">
        <f>SUM(H8:H44)</f>
        <v>10256.450000000001</v>
      </c>
      <c r="I45" s="219">
        <f>SUM(I8:I44)</f>
        <v>5</v>
      </c>
      <c r="J45" s="219"/>
      <c r="K45" s="219"/>
      <c r="L45" s="219">
        <f t="shared" ref="L45:W45" si="0">SUM(L8:L44)</f>
        <v>2</v>
      </c>
      <c r="M45" s="219">
        <f t="shared" si="0"/>
        <v>2</v>
      </c>
      <c r="N45" s="219">
        <f t="shared" si="0"/>
        <v>8</v>
      </c>
      <c r="O45" s="219">
        <f t="shared" si="0"/>
        <v>1</v>
      </c>
      <c r="P45" s="219">
        <f t="shared" si="0"/>
        <v>3</v>
      </c>
      <c r="Q45" s="219">
        <f t="shared" si="0"/>
        <v>2</v>
      </c>
      <c r="R45" s="219">
        <f t="shared" si="0"/>
        <v>2</v>
      </c>
      <c r="S45" s="219">
        <f t="shared" si="0"/>
        <v>0</v>
      </c>
      <c r="T45" s="219">
        <f t="shared" si="0"/>
        <v>3</v>
      </c>
      <c r="U45" s="219">
        <f t="shared" si="0"/>
        <v>6</v>
      </c>
      <c r="V45" s="219">
        <f t="shared" si="0"/>
        <v>0</v>
      </c>
      <c r="W45" s="219">
        <f t="shared" si="0"/>
        <v>3185</v>
      </c>
      <c r="X45" s="219"/>
    </row>
  </sheetData>
  <mergeCells count="148">
    <mergeCell ref="A45:D45"/>
    <mergeCell ref="C10:C11"/>
    <mergeCell ref="C12:C14"/>
    <mergeCell ref="C15:C17"/>
    <mergeCell ref="C18:C20"/>
    <mergeCell ref="C21:C23"/>
    <mergeCell ref="C24:C25"/>
    <mergeCell ref="C26:C28"/>
    <mergeCell ref="C29:C30"/>
    <mergeCell ref="C31:C32"/>
    <mergeCell ref="A42:A44"/>
    <mergeCell ref="A33:A34"/>
    <mergeCell ref="A35:A36"/>
    <mergeCell ref="A37:A38"/>
    <mergeCell ref="B42:B44"/>
    <mergeCell ref="A39:A41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G10:G11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A8:A9"/>
    <mergeCell ref="H8:H9"/>
    <mergeCell ref="G8:G9"/>
    <mergeCell ref="C8:C9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B8:B9"/>
    <mergeCell ref="B24:B25"/>
    <mergeCell ref="B10:B11"/>
    <mergeCell ref="B12:B14"/>
    <mergeCell ref="B15:B17"/>
    <mergeCell ref="B18:B20"/>
    <mergeCell ref="B21:B23"/>
    <mergeCell ref="G12:G14"/>
    <mergeCell ref="G15:G17"/>
    <mergeCell ref="G18:G20"/>
    <mergeCell ref="G21:G23"/>
    <mergeCell ref="G24:G25"/>
    <mergeCell ref="G42:G44"/>
    <mergeCell ref="B33:B34"/>
    <mergeCell ref="G33:G34"/>
    <mergeCell ref="B35:B36"/>
    <mergeCell ref="G35:G36"/>
    <mergeCell ref="B37:B38"/>
    <mergeCell ref="B39:B41"/>
    <mergeCell ref="G37:G38"/>
    <mergeCell ref="B26:B28"/>
    <mergeCell ref="G26:G28"/>
    <mergeCell ref="B29:B30"/>
    <mergeCell ref="G29:G30"/>
    <mergeCell ref="B31:B32"/>
    <mergeCell ref="G31:G32"/>
    <mergeCell ref="C33:C34"/>
    <mergeCell ref="C35:C36"/>
    <mergeCell ref="C37:C38"/>
    <mergeCell ref="C39:C41"/>
    <mergeCell ref="C42:C44"/>
  </mergeCells>
  <pageMargins left="0.32" right="3.9370078740157501E-2" top="0.74803149606299202" bottom="0.118110236220472" header="0.43307086614173201" footer="0.118110236220472"/>
  <pageSetup paperSize="9" scale="55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tabSelected="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W12" sqref="W12:W13"/>
    </sheetView>
  </sheetViews>
  <sheetFormatPr defaultRowHeight="15"/>
  <cols>
    <col min="1" max="1" width="3.42578125" customWidth="1"/>
    <col min="2" max="2" width="8" customWidth="1"/>
    <col min="3" max="3" width="9.28515625" customWidth="1"/>
    <col min="4" max="4" width="10.85546875" style="10" customWidth="1"/>
    <col min="5" max="5" width="3.7109375" customWidth="1"/>
    <col min="6" max="6" width="29.42578125" customWidth="1"/>
    <col min="7" max="7" width="17.5703125" style="53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22" width="4.7109375" customWidth="1"/>
    <col min="23" max="23" width="7.42578125" customWidth="1"/>
    <col min="24" max="24" width="10.85546875" customWidth="1"/>
  </cols>
  <sheetData>
    <row r="1" spans="1:24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>
      <c r="A2" s="381" t="str">
        <f>'Patna (East)'!A2</f>
        <v>Progress Report for the construction of Model School (2010-11)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3"/>
    </row>
    <row r="3" spans="1:24" ht="13.5" customHeight="1">
      <c r="A3" s="345" t="s">
        <v>777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39" t="str">
        <f>Summary!X3</f>
        <v>Date:-31.1.2015</v>
      </c>
      <c r="X3" s="340"/>
    </row>
    <row r="4" spans="1:24" ht="18.75" customHeight="1">
      <c r="A4" s="338" t="s">
        <v>849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4" ht="15" customHeight="1">
      <c r="A5" s="336" t="s">
        <v>0</v>
      </c>
      <c r="B5" s="336" t="s">
        <v>1</v>
      </c>
      <c r="C5" s="336" t="s">
        <v>2</v>
      </c>
      <c r="D5" s="503" t="s">
        <v>3</v>
      </c>
      <c r="E5" s="336" t="s">
        <v>0</v>
      </c>
      <c r="F5" s="336" t="s">
        <v>4</v>
      </c>
      <c r="G5" s="503" t="s">
        <v>5</v>
      </c>
      <c r="H5" s="336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371" t="s">
        <v>14</v>
      </c>
    </row>
    <row r="6" spans="1:24" ht="28.5" customHeight="1">
      <c r="A6" s="336"/>
      <c r="B6" s="336"/>
      <c r="C6" s="336"/>
      <c r="D6" s="503"/>
      <c r="E6" s="336"/>
      <c r="F6" s="336"/>
      <c r="G6" s="503"/>
      <c r="H6" s="336"/>
      <c r="I6" s="344" t="s">
        <v>7</v>
      </c>
      <c r="J6" s="336" t="s">
        <v>725</v>
      </c>
      <c r="K6" s="336" t="s">
        <v>726</v>
      </c>
      <c r="L6" s="361" t="s">
        <v>15</v>
      </c>
      <c r="M6" s="359" t="s">
        <v>10</v>
      </c>
      <c r="N6" s="336" t="s">
        <v>9</v>
      </c>
      <c r="O6" s="337" t="s">
        <v>17</v>
      </c>
      <c r="P6" s="337"/>
      <c r="Q6" s="336" t="s">
        <v>18</v>
      </c>
      <c r="R6" s="336"/>
      <c r="S6" s="336" t="s">
        <v>55</v>
      </c>
      <c r="T6" s="336"/>
      <c r="U6" s="360" t="s">
        <v>13</v>
      </c>
      <c r="V6" s="358" t="s">
        <v>8</v>
      </c>
      <c r="W6" s="336"/>
      <c r="X6" s="371"/>
    </row>
    <row r="7" spans="1:24" ht="23.25" customHeight="1">
      <c r="A7" s="336"/>
      <c r="B7" s="336"/>
      <c r="C7" s="336"/>
      <c r="D7" s="503"/>
      <c r="E7" s="336"/>
      <c r="F7" s="336"/>
      <c r="G7" s="503"/>
      <c r="H7" s="336"/>
      <c r="I7" s="344"/>
      <c r="J7" s="336"/>
      <c r="K7" s="336"/>
      <c r="L7" s="361"/>
      <c r="M7" s="359"/>
      <c r="N7" s="336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0"/>
      <c r="V7" s="358"/>
      <c r="W7" s="336"/>
      <c r="X7" s="371"/>
    </row>
    <row r="8" spans="1:24" ht="30" customHeight="1">
      <c r="A8" s="328">
        <v>1</v>
      </c>
      <c r="B8" s="442" t="s">
        <v>400</v>
      </c>
      <c r="C8" s="249" t="s">
        <v>37</v>
      </c>
      <c r="D8" s="247" t="s">
        <v>401</v>
      </c>
      <c r="E8" s="17">
        <v>1</v>
      </c>
      <c r="F8" s="254" t="s">
        <v>402</v>
      </c>
      <c r="G8" s="440" t="s">
        <v>719</v>
      </c>
      <c r="H8" s="328">
        <v>781.96</v>
      </c>
      <c r="I8" s="1"/>
      <c r="J8" s="402"/>
      <c r="K8" s="402"/>
      <c r="L8" s="86"/>
      <c r="M8" s="86"/>
      <c r="N8" s="86"/>
      <c r="O8" s="86"/>
      <c r="P8" s="86"/>
      <c r="Q8" s="86"/>
      <c r="R8" s="86"/>
      <c r="S8" s="86"/>
      <c r="T8" s="86"/>
      <c r="U8" s="36"/>
      <c r="V8" s="36"/>
      <c r="W8" s="328"/>
      <c r="X8" s="37"/>
    </row>
    <row r="9" spans="1:24" ht="30" customHeight="1">
      <c r="A9" s="329"/>
      <c r="B9" s="455"/>
      <c r="C9" s="249" t="s">
        <v>37</v>
      </c>
      <c r="D9" s="247" t="s">
        <v>403</v>
      </c>
      <c r="E9" s="17">
        <v>2</v>
      </c>
      <c r="F9" s="247" t="s">
        <v>404</v>
      </c>
      <c r="G9" s="454"/>
      <c r="H9" s="329"/>
      <c r="I9" s="1"/>
      <c r="J9" s="502"/>
      <c r="K9" s="502"/>
      <c r="L9" s="86"/>
      <c r="M9" s="86"/>
      <c r="N9" s="86"/>
      <c r="O9" s="86"/>
      <c r="P9" s="86"/>
      <c r="Q9" s="86"/>
      <c r="R9" s="86"/>
      <c r="S9" s="86"/>
      <c r="T9" s="86"/>
      <c r="U9" s="36"/>
      <c r="V9" s="36"/>
      <c r="W9" s="329"/>
      <c r="X9" s="37"/>
    </row>
    <row r="10" spans="1:24" ht="30" customHeight="1">
      <c r="A10" s="330"/>
      <c r="B10" s="443"/>
      <c r="C10" s="249" t="s">
        <v>37</v>
      </c>
      <c r="D10" s="247" t="s">
        <v>405</v>
      </c>
      <c r="E10" s="17">
        <v>3</v>
      </c>
      <c r="F10" s="254" t="s">
        <v>406</v>
      </c>
      <c r="G10" s="441"/>
      <c r="H10" s="330"/>
      <c r="I10" s="1"/>
      <c r="J10" s="403"/>
      <c r="K10" s="403"/>
      <c r="L10" s="86"/>
      <c r="M10" s="86"/>
      <c r="N10" s="86"/>
      <c r="O10" s="86"/>
      <c r="P10" s="86"/>
      <c r="Q10" s="86"/>
      <c r="R10" s="86"/>
      <c r="S10" s="86"/>
      <c r="T10" s="86"/>
      <c r="U10" s="36"/>
      <c r="V10" s="36"/>
      <c r="W10" s="330"/>
      <c r="X10" s="37"/>
    </row>
    <row r="11" spans="1:24" ht="30" customHeight="1">
      <c r="A11" s="14">
        <v>2</v>
      </c>
      <c r="B11" s="255" t="s">
        <v>407</v>
      </c>
      <c r="C11" s="249" t="s">
        <v>37</v>
      </c>
      <c r="D11" s="247" t="s">
        <v>408</v>
      </c>
      <c r="E11" s="17">
        <v>1</v>
      </c>
      <c r="F11" s="254" t="s">
        <v>409</v>
      </c>
      <c r="G11" s="254" t="s">
        <v>714</v>
      </c>
      <c r="H11" s="14">
        <v>264.73</v>
      </c>
      <c r="I11" s="1">
        <v>1</v>
      </c>
      <c r="J11" s="1"/>
      <c r="K11" s="1"/>
      <c r="L11" s="86"/>
      <c r="M11" s="86"/>
      <c r="N11" s="86"/>
      <c r="O11" s="86"/>
      <c r="P11" s="86"/>
      <c r="Q11" s="86"/>
      <c r="R11" s="86"/>
      <c r="S11" s="86"/>
      <c r="T11" s="86"/>
      <c r="U11" s="36"/>
      <c r="V11" s="36"/>
      <c r="W11" s="14"/>
      <c r="X11" s="37"/>
    </row>
    <row r="12" spans="1:24" ht="30" customHeight="1">
      <c r="A12" s="328">
        <v>3</v>
      </c>
      <c r="B12" s="442" t="s">
        <v>410</v>
      </c>
      <c r="C12" s="257" t="s">
        <v>40</v>
      </c>
      <c r="D12" s="245" t="s">
        <v>411</v>
      </c>
      <c r="E12" s="18">
        <v>1</v>
      </c>
      <c r="F12" s="247" t="s">
        <v>412</v>
      </c>
      <c r="G12" s="440" t="s">
        <v>683</v>
      </c>
      <c r="H12" s="328">
        <v>527.57000000000005</v>
      </c>
      <c r="I12" s="1"/>
      <c r="J12" s="402"/>
      <c r="K12" s="402"/>
      <c r="L12" s="72"/>
      <c r="M12" s="72"/>
      <c r="N12" s="72"/>
      <c r="O12" s="72"/>
      <c r="P12" s="72"/>
      <c r="Q12" s="72"/>
      <c r="R12" s="72">
        <v>1</v>
      </c>
      <c r="S12" s="36"/>
      <c r="T12" s="36"/>
      <c r="U12" s="36"/>
      <c r="V12" s="36"/>
      <c r="W12" s="328">
        <v>345.72</v>
      </c>
      <c r="X12" s="258" t="s">
        <v>748</v>
      </c>
    </row>
    <row r="13" spans="1:24" ht="30" customHeight="1">
      <c r="A13" s="330"/>
      <c r="B13" s="443"/>
      <c r="C13" s="257" t="s">
        <v>40</v>
      </c>
      <c r="D13" s="245" t="s">
        <v>413</v>
      </c>
      <c r="E13" s="18">
        <v>2</v>
      </c>
      <c r="F13" s="247" t="s">
        <v>414</v>
      </c>
      <c r="G13" s="441"/>
      <c r="H13" s="330"/>
      <c r="I13" s="1"/>
      <c r="J13" s="403"/>
      <c r="K13" s="403"/>
      <c r="L13" s="72"/>
      <c r="M13" s="72"/>
      <c r="N13" s="72"/>
      <c r="O13" s="72"/>
      <c r="P13" s="72"/>
      <c r="Q13" s="72"/>
      <c r="R13" s="72"/>
      <c r="S13" s="72"/>
      <c r="T13" s="72"/>
      <c r="U13" s="72">
        <v>1</v>
      </c>
      <c r="V13" s="36"/>
      <c r="W13" s="330"/>
      <c r="X13" s="37"/>
    </row>
    <row r="14" spans="1:24" ht="30" customHeight="1">
      <c r="A14" s="328">
        <v>4</v>
      </c>
      <c r="B14" s="442" t="s">
        <v>415</v>
      </c>
      <c r="C14" s="257" t="s">
        <v>40</v>
      </c>
      <c r="D14" s="245" t="s">
        <v>416</v>
      </c>
      <c r="E14" s="18">
        <v>1</v>
      </c>
      <c r="F14" s="247" t="s">
        <v>417</v>
      </c>
      <c r="G14" s="440" t="s">
        <v>683</v>
      </c>
      <c r="H14" s="328">
        <v>527.62</v>
      </c>
      <c r="I14" s="1"/>
      <c r="J14" s="430" t="s">
        <v>741</v>
      </c>
      <c r="K14" s="430" t="s">
        <v>727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v>1</v>
      </c>
      <c r="W14" s="328">
        <v>500.75</v>
      </c>
      <c r="X14" s="37"/>
    </row>
    <row r="15" spans="1:24" ht="32.25" customHeight="1">
      <c r="A15" s="330"/>
      <c r="B15" s="443"/>
      <c r="C15" s="257" t="s">
        <v>40</v>
      </c>
      <c r="D15" s="244" t="s">
        <v>418</v>
      </c>
      <c r="E15" s="17">
        <v>2</v>
      </c>
      <c r="F15" s="254" t="s">
        <v>419</v>
      </c>
      <c r="G15" s="441"/>
      <c r="H15" s="330"/>
      <c r="I15" s="1"/>
      <c r="J15" s="432"/>
      <c r="K15" s="432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v>1</v>
      </c>
      <c r="W15" s="330"/>
      <c r="X15" s="37"/>
    </row>
    <row r="16" spans="1:24" ht="30" customHeight="1">
      <c r="A16" s="14">
        <v>5</v>
      </c>
      <c r="B16" s="255" t="s">
        <v>420</v>
      </c>
      <c r="C16" s="257" t="s">
        <v>40</v>
      </c>
      <c r="D16" s="245" t="s">
        <v>421</v>
      </c>
      <c r="E16" s="18">
        <v>1</v>
      </c>
      <c r="F16" s="247" t="s">
        <v>422</v>
      </c>
      <c r="G16" s="254" t="s">
        <v>715</v>
      </c>
      <c r="H16" s="14">
        <v>267.08999999999997</v>
      </c>
      <c r="I16" s="1"/>
      <c r="J16" s="1"/>
      <c r="K16" s="1"/>
      <c r="L16" s="35"/>
      <c r="M16" s="35"/>
      <c r="N16" s="35"/>
      <c r="O16" s="35"/>
      <c r="P16" s="35"/>
      <c r="Q16" s="35"/>
      <c r="R16" s="35">
        <v>1</v>
      </c>
      <c r="S16" s="36"/>
      <c r="T16" s="36"/>
      <c r="U16" s="36"/>
      <c r="V16" s="36"/>
      <c r="W16" s="14">
        <v>169.84</v>
      </c>
      <c r="X16" s="37"/>
    </row>
    <row r="17" spans="1:24">
      <c r="A17" s="1"/>
      <c r="B17" s="1"/>
      <c r="C17" s="384" t="s">
        <v>21</v>
      </c>
      <c r="D17" s="384"/>
      <c r="E17" s="89">
        <f>E10+E11+E13+E15+E16</f>
        <v>9</v>
      </c>
      <c r="F17" s="1"/>
      <c r="G17" s="59"/>
      <c r="H17" s="89">
        <f>SUM(H8:H16)</f>
        <v>2368.9700000000003</v>
      </c>
      <c r="I17" s="1">
        <f>SUM(I8:I16)</f>
        <v>1</v>
      </c>
      <c r="J17" s="1"/>
      <c r="K17" s="1"/>
      <c r="L17" s="89">
        <f t="shared" ref="L17:W17" si="0">SUM(L8:L16)</f>
        <v>0</v>
      </c>
      <c r="M17" s="89">
        <f t="shared" si="0"/>
        <v>0</v>
      </c>
      <c r="N17" s="89">
        <f t="shared" si="0"/>
        <v>0</v>
      </c>
      <c r="O17" s="89">
        <f>SUM(O8:O16)</f>
        <v>0</v>
      </c>
      <c r="P17" s="89">
        <f>SUM(P8:P16)</f>
        <v>0</v>
      </c>
      <c r="Q17" s="89">
        <f>SUM(Q8:Q16)</f>
        <v>0</v>
      </c>
      <c r="R17" s="89">
        <f>SUM(R8:R16)</f>
        <v>2</v>
      </c>
      <c r="S17" s="89">
        <f t="shared" si="0"/>
        <v>0</v>
      </c>
      <c r="T17" s="89">
        <f t="shared" si="0"/>
        <v>0</v>
      </c>
      <c r="U17" s="89">
        <f t="shared" si="0"/>
        <v>1</v>
      </c>
      <c r="V17" s="89">
        <f t="shared" si="0"/>
        <v>2</v>
      </c>
      <c r="W17" s="96">
        <f t="shared" si="0"/>
        <v>1016.3100000000001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23" right="0.118110236220472" top="1.22" bottom="0.15748031496063" header="0.67" footer="0.11811023622047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view="pageBreakPreview" zoomScale="59" zoomScaleNormal="55" zoomScaleSheetLayoutView="59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W47" sqref="W47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4.7109375" customWidth="1"/>
    <col min="6" max="6" width="26.42578125" customWidth="1"/>
    <col min="7" max="7" width="21.42578125" customWidth="1"/>
    <col min="8" max="8" width="15.5703125" customWidth="1"/>
    <col min="9" max="9" width="6.140625" style="195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27.140625" customWidth="1"/>
  </cols>
  <sheetData>
    <row r="1" spans="1:24" ht="15.75">
      <c r="A1" s="310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 ht="15.75">
      <c r="A2" s="316" t="s">
        <v>783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4" ht="15.75">
      <c r="A3" s="317" t="s">
        <v>829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Date:-31.1.2015</v>
      </c>
      <c r="X3" s="309"/>
    </row>
    <row r="4" spans="1:24" ht="31.5" customHeight="1">
      <c r="A4" s="313" t="s">
        <v>843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5"/>
    </row>
    <row r="5" spans="1:24" ht="15" customHeight="1">
      <c r="A5" s="303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02" t="s">
        <v>16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1" t="s">
        <v>20</v>
      </c>
      <c r="X5" s="311" t="s">
        <v>14</v>
      </c>
    </row>
    <row r="6" spans="1:24" ht="34.5" customHeight="1">
      <c r="A6" s="304"/>
      <c r="B6" s="301"/>
      <c r="C6" s="301"/>
      <c r="D6" s="301"/>
      <c r="E6" s="301"/>
      <c r="F6" s="301"/>
      <c r="G6" s="301"/>
      <c r="H6" s="301"/>
      <c r="I6" s="312" t="s">
        <v>7</v>
      </c>
      <c r="J6" s="303" t="s">
        <v>725</v>
      </c>
      <c r="K6" s="303" t="s">
        <v>743</v>
      </c>
      <c r="L6" s="302" t="s">
        <v>15</v>
      </c>
      <c r="M6" s="301" t="s">
        <v>10</v>
      </c>
      <c r="N6" s="301" t="s">
        <v>9</v>
      </c>
      <c r="O6" s="301" t="s">
        <v>17</v>
      </c>
      <c r="P6" s="301"/>
      <c r="Q6" s="301" t="s">
        <v>18</v>
      </c>
      <c r="R6" s="301"/>
      <c r="S6" s="301" t="s">
        <v>55</v>
      </c>
      <c r="T6" s="301"/>
      <c r="U6" s="301" t="s">
        <v>13</v>
      </c>
      <c r="V6" s="301" t="s">
        <v>8</v>
      </c>
      <c r="W6" s="301"/>
      <c r="X6" s="311"/>
    </row>
    <row r="7" spans="1:24" ht="24" customHeight="1">
      <c r="A7" s="305"/>
      <c r="B7" s="301"/>
      <c r="C7" s="301"/>
      <c r="D7" s="301"/>
      <c r="E7" s="301"/>
      <c r="F7" s="301"/>
      <c r="G7" s="301"/>
      <c r="H7" s="301"/>
      <c r="I7" s="312"/>
      <c r="J7" s="305"/>
      <c r="K7" s="305"/>
      <c r="L7" s="302"/>
      <c r="M7" s="301"/>
      <c r="N7" s="301"/>
      <c r="O7" s="39" t="s">
        <v>11</v>
      </c>
      <c r="P7" s="39" t="s">
        <v>12</v>
      </c>
      <c r="Q7" s="39" t="s">
        <v>11</v>
      </c>
      <c r="R7" s="39" t="s">
        <v>12</v>
      </c>
      <c r="S7" s="39" t="s">
        <v>11</v>
      </c>
      <c r="T7" s="39" t="s">
        <v>12</v>
      </c>
      <c r="U7" s="301"/>
      <c r="V7" s="301"/>
      <c r="W7" s="301"/>
      <c r="X7" s="311"/>
    </row>
    <row r="8" spans="1:24" ht="61.5" customHeight="1">
      <c r="A8" s="303">
        <v>1</v>
      </c>
      <c r="B8" s="290" t="s">
        <v>549</v>
      </c>
      <c r="C8" s="60" t="s">
        <v>504</v>
      </c>
      <c r="D8" s="61" t="s">
        <v>505</v>
      </c>
      <c r="E8" s="62">
        <v>1</v>
      </c>
      <c r="F8" s="61" t="s">
        <v>506</v>
      </c>
      <c r="G8" s="292" t="s">
        <v>687</v>
      </c>
      <c r="H8" s="290">
        <v>796.66</v>
      </c>
      <c r="I8" s="64">
        <v>1</v>
      </c>
      <c r="J8" s="292" t="s">
        <v>789</v>
      </c>
      <c r="K8" s="292" t="s">
        <v>727</v>
      </c>
      <c r="L8" s="76"/>
      <c r="M8" s="77"/>
      <c r="N8" s="77"/>
      <c r="O8" s="77"/>
      <c r="P8" s="77"/>
      <c r="Q8" s="77"/>
      <c r="R8" s="77"/>
      <c r="S8" s="77"/>
      <c r="T8" s="77"/>
      <c r="U8" s="77"/>
      <c r="V8" s="77"/>
      <c r="W8" s="290">
        <v>218.89</v>
      </c>
      <c r="X8" s="155" t="s">
        <v>747</v>
      </c>
    </row>
    <row r="9" spans="1:24" ht="42.75" customHeight="1">
      <c r="A9" s="304"/>
      <c r="B9" s="294"/>
      <c r="C9" s="60" t="s">
        <v>504</v>
      </c>
      <c r="D9" s="61" t="s">
        <v>507</v>
      </c>
      <c r="E9" s="62">
        <v>2</v>
      </c>
      <c r="F9" s="61" t="s">
        <v>508</v>
      </c>
      <c r="G9" s="295"/>
      <c r="H9" s="294"/>
      <c r="I9" s="64"/>
      <c r="J9" s="295"/>
      <c r="K9" s="295"/>
      <c r="L9" s="153"/>
      <c r="M9" s="154">
        <v>1</v>
      </c>
      <c r="N9" s="77"/>
      <c r="O9" s="77"/>
      <c r="P9" s="77"/>
      <c r="Q9" s="77"/>
      <c r="R9" s="77"/>
      <c r="S9" s="77"/>
      <c r="T9" s="77"/>
      <c r="U9" s="77"/>
      <c r="V9" s="77"/>
      <c r="W9" s="294"/>
      <c r="X9" s="155" t="s">
        <v>824</v>
      </c>
    </row>
    <row r="10" spans="1:24" ht="40.5">
      <c r="A10" s="305"/>
      <c r="B10" s="291"/>
      <c r="C10" s="60" t="s">
        <v>504</v>
      </c>
      <c r="D10" s="61" t="s">
        <v>509</v>
      </c>
      <c r="E10" s="62">
        <v>3</v>
      </c>
      <c r="F10" s="61" t="s">
        <v>510</v>
      </c>
      <c r="G10" s="293"/>
      <c r="H10" s="291"/>
      <c r="I10" s="64"/>
      <c r="J10" s="293"/>
      <c r="K10" s="293"/>
      <c r="L10" s="78"/>
      <c r="M10" s="78"/>
      <c r="N10" s="78"/>
      <c r="O10" s="78"/>
      <c r="P10" s="78"/>
      <c r="Q10" s="78"/>
      <c r="R10" s="78">
        <v>1</v>
      </c>
      <c r="S10" s="77"/>
      <c r="T10" s="77"/>
      <c r="U10" s="77"/>
      <c r="V10" s="77"/>
      <c r="W10" s="291"/>
      <c r="X10" s="155" t="s">
        <v>825</v>
      </c>
    </row>
    <row r="11" spans="1:24" ht="50.1" customHeight="1">
      <c r="A11" s="303">
        <v>2</v>
      </c>
      <c r="B11" s="290" t="s">
        <v>550</v>
      </c>
      <c r="C11" s="60" t="s">
        <v>504</v>
      </c>
      <c r="D11" s="61" t="s">
        <v>511</v>
      </c>
      <c r="E11" s="62">
        <v>1</v>
      </c>
      <c r="F11" s="61" t="s">
        <v>512</v>
      </c>
      <c r="G11" s="292" t="s">
        <v>680</v>
      </c>
      <c r="H11" s="290">
        <v>802.81</v>
      </c>
      <c r="I11" s="64"/>
      <c r="J11" s="292" t="s">
        <v>729</v>
      </c>
      <c r="K11" s="292" t="s">
        <v>727</v>
      </c>
      <c r="L11" s="78"/>
      <c r="M11" s="78"/>
      <c r="N11" s="78"/>
      <c r="O11" s="78"/>
      <c r="P11" s="78"/>
      <c r="Q11" s="78"/>
      <c r="R11" s="78">
        <v>1</v>
      </c>
      <c r="S11" s="77"/>
      <c r="T11" s="77"/>
      <c r="U11" s="77"/>
      <c r="V11" s="77"/>
      <c r="W11" s="290">
        <v>257.73</v>
      </c>
      <c r="X11" s="132"/>
    </row>
    <row r="12" spans="1:24" ht="50.1" customHeight="1">
      <c r="A12" s="304"/>
      <c r="B12" s="294"/>
      <c r="C12" s="60" t="s">
        <v>504</v>
      </c>
      <c r="D12" s="61" t="s">
        <v>513</v>
      </c>
      <c r="E12" s="62">
        <v>2</v>
      </c>
      <c r="F12" s="61" t="s">
        <v>514</v>
      </c>
      <c r="G12" s="295"/>
      <c r="H12" s="294"/>
      <c r="I12" s="64"/>
      <c r="J12" s="295"/>
      <c r="K12" s="295"/>
      <c r="L12" s="78"/>
      <c r="M12" s="78"/>
      <c r="N12" s="78"/>
      <c r="O12" s="78"/>
      <c r="P12" s="78"/>
      <c r="Q12" s="78"/>
      <c r="R12" s="78"/>
      <c r="S12" s="78"/>
      <c r="T12" s="79">
        <v>1</v>
      </c>
      <c r="U12" s="77"/>
      <c r="V12" s="77"/>
      <c r="W12" s="294"/>
      <c r="X12" s="133"/>
    </row>
    <row r="13" spans="1:24" ht="64.5" customHeight="1">
      <c r="A13" s="305"/>
      <c r="B13" s="291"/>
      <c r="C13" s="60" t="s">
        <v>504</v>
      </c>
      <c r="D13" s="61" t="s">
        <v>515</v>
      </c>
      <c r="E13" s="62">
        <v>3</v>
      </c>
      <c r="F13" s="61" t="s">
        <v>516</v>
      </c>
      <c r="G13" s="293"/>
      <c r="H13" s="291"/>
      <c r="I13" s="64">
        <v>1</v>
      </c>
      <c r="J13" s="293"/>
      <c r="K13" s="293"/>
      <c r="L13" s="13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91"/>
      <c r="X13" s="155" t="s">
        <v>838</v>
      </c>
    </row>
    <row r="14" spans="1:24" ht="50.1" customHeight="1">
      <c r="A14" s="303">
        <v>3</v>
      </c>
      <c r="B14" s="290" t="s">
        <v>551</v>
      </c>
      <c r="C14" s="60" t="s">
        <v>504</v>
      </c>
      <c r="D14" s="61" t="s">
        <v>517</v>
      </c>
      <c r="E14" s="62">
        <v>1</v>
      </c>
      <c r="F14" s="61" t="s">
        <v>518</v>
      </c>
      <c r="G14" s="292" t="s">
        <v>677</v>
      </c>
      <c r="H14" s="290">
        <v>537.5</v>
      </c>
      <c r="I14" s="64"/>
      <c r="J14" s="64"/>
      <c r="K14" s="64"/>
      <c r="L14" s="78"/>
      <c r="M14" s="78"/>
      <c r="N14" s="78"/>
      <c r="O14" s="78"/>
      <c r="P14" s="78"/>
      <c r="Q14" s="78"/>
      <c r="R14" s="79">
        <v>1</v>
      </c>
      <c r="S14" s="77"/>
      <c r="T14" s="77"/>
      <c r="U14" s="77"/>
      <c r="V14" s="77"/>
      <c r="W14" s="290">
        <v>172.33</v>
      </c>
      <c r="X14" s="155" t="s">
        <v>748</v>
      </c>
    </row>
    <row r="15" spans="1:24" ht="50.1" customHeight="1">
      <c r="A15" s="305"/>
      <c r="B15" s="291"/>
      <c r="C15" s="60" t="s">
        <v>504</v>
      </c>
      <c r="D15" s="61" t="s">
        <v>519</v>
      </c>
      <c r="E15" s="62">
        <v>2</v>
      </c>
      <c r="F15" s="61" t="s">
        <v>520</v>
      </c>
      <c r="G15" s="293"/>
      <c r="H15" s="291"/>
      <c r="I15" s="64"/>
      <c r="J15" s="64"/>
      <c r="K15" s="64"/>
      <c r="L15" s="78"/>
      <c r="M15" s="78"/>
      <c r="N15" s="78">
        <v>1</v>
      </c>
      <c r="O15" s="77"/>
      <c r="P15" s="77"/>
      <c r="Q15" s="77"/>
      <c r="R15" s="77"/>
      <c r="S15" s="77"/>
      <c r="T15" s="77"/>
      <c r="U15" s="77"/>
      <c r="V15" s="77"/>
      <c r="W15" s="291"/>
      <c r="X15" s="155" t="s">
        <v>826</v>
      </c>
    </row>
    <row r="16" spans="1:24" ht="50.1" customHeight="1">
      <c r="A16" s="303">
        <v>4</v>
      </c>
      <c r="B16" s="290" t="s">
        <v>552</v>
      </c>
      <c r="C16" s="60" t="s">
        <v>504</v>
      </c>
      <c r="D16" s="61" t="s">
        <v>521</v>
      </c>
      <c r="E16" s="62">
        <v>1</v>
      </c>
      <c r="F16" s="61" t="s">
        <v>522</v>
      </c>
      <c r="G16" s="292" t="s">
        <v>677</v>
      </c>
      <c r="H16" s="290">
        <v>535.16999999999996</v>
      </c>
      <c r="I16" s="64">
        <v>1</v>
      </c>
      <c r="J16" s="64"/>
      <c r="K16" s="64"/>
      <c r="L16" s="76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290">
        <v>106.28</v>
      </c>
      <c r="X16" s="155" t="s">
        <v>722</v>
      </c>
    </row>
    <row r="17" spans="1:24" ht="50.1" customHeight="1">
      <c r="A17" s="305"/>
      <c r="B17" s="291"/>
      <c r="C17" s="60" t="s">
        <v>504</v>
      </c>
      <c r="D17" s="61" t="s">
        <v>523</v>
      </c>
      <c r="E17" s="62">
        <v>2</v>
      </c>
      <c r="F17" s="61" t="s">
        <v>524</v>
      </c>
      <c r="G17" s="293"/>
      <c r="H17" s="291"/>
      <c r="I17" s="64"/>
      <c r="J17" s="64"/>
      <c r="K17" s="64"/>
      <c r="L17" s="78"/>
      <c r="M17" s="78"/>
      <c r="N17" s="78"/>
      <c r="O17" s="78"/>
      <c r="P17" s="78"/>
      <c r="Q17" s="78"/>
      <c r="R17" s="78"/>
      <c r="S17" s="78"/>
      <c r="T17" s="79">
        <v>1</v>
      </c>
      <c r="U17" s="77"/>
      <c r="V17" s="77"/>
      <c r="W17" s="291"/>
      <c r="X17" s="132"/>
    </row>
    <row r="18" spans="1:24" ht="50.1" customHeight="1">
      <c r="A18" s="303">
        <v>5</v>
      </c>
      <c r="B18" s="290" t="s">
        <v>553</v>
      </c>
      <c r="C18" s="60" t="s">
        <v>504</v>
      </c>
      <c r="D18" s="61" t="s">
        <v>525</v>
      </c>
      <c r="E18" s="62">
        <v>1</v>
      </c>
      <c r="F18" s="61" t="s">
        <v>526</v>
      </c>
      <c r="G18" s="292" t="s">
        <v>688</v>
      </c>
      <c r="H18" s="290">
        <v>786.93</v>
      </c>
      <c r="I18" s="64"/>
      <c r="J18" s="292" t="s">
        <v>790</v>
      </c>
      <c r="K18" s="292" t="s">
        <v>727</v>
      </c>
      <c r="L18" s="78"/>
      <c r="M18" s="78"/>
      <c r="N18" s="78"/>
      <c r="O18" s="78"/>
      <c r="P18" s="78"/>
      <c r="Q18" s="78"/>
      <c r="R18" s="78"/>
      <c r="S18" s="78"/>
      <c r="T18" s="79">
        <v>1</v>
      </c>
      <c r="U18" s="77"/>
      <c r="V18" s="77"/>
      <c r="W18" s="290">
        <v>483.59</v>
      </c>
      <c r="X18" s="133"/>
    </row>
    <row r="19" spans="1:24" ht="50.1" customHeight="1">
      <c r="A19" s="304"/>
      <c r="B19" s="294"/>
      <c r="C19" s="60" t="s">
        <v>504</v>
      </c>
      <c r="D19" s="61" t="s">
        <v>527</v>
      </c>
      <c r="E19" s="62">
        <v>2</v>
      </c>
      <c r="F19" s="61" t="s">
        <v>528</v>
      </c>
      <c r="G19" s="295"/>
      <c r="H19" s="294"/>
      <c r="I19" s="64"/>
      <c r="J19" s="295"/>
      <c r="K19" s="295"/>
      <c r="L19" s="78"/>
      <c r="M19" s="78"/>
      <c r="N19" s="78"/>
      <c r="O19" s="78"/>
      <c r="P19" s="78"/>
      <c r="Q19" s="78"/>
      <c r="R19" s="79">
        <v>1</v>
      </c>
      <c r="S19" s="77"/>
      <c r="T19" s="77"/>
      <c r="U19" s="77"/>
      <c r="V19" s="77"/>
      <c r="W19" s="294"/>
      <c r="X19" s="132"/>
    </row>
    <row r="20" spans="1:24" ht="50.1" customHeight="1">
      <c r="A20" s="305"/>
      <c r="B20" s="291"/>
      <c r="C20" s="60" t="s">
        <v>504</v>
      </c>
      <c r="D20" s="61" t="s">
        <v>529</v>
      </c>
      <c r="E20" s="62">
        <v>3</v>
      </c>
      <c r="F20" s="61" t="s">
        <v>530</v>
      </c>
      <c r="G20" s="293"/>
      <c r="H20" s="291"/>
      <c r="I20" s="64"/>
      <c r="J20" s="293"/>
      <c r="K20" s="293"/>
      <c r="L20" s="78"/>
      <c r="M20" s="78"/>
      <c r="N20" s="78"/>
      <c r="O20" s="78"/>
      <c r="P20" s="78"/>
      <c r="Q20" s="78"/>
      <c r="R20" s="79">
        <v>1</v>
      </c>
      <c r="S20" s="77"/>
      <c r="T20" s="77"/>
      <c r="U20" s="77"/>
      <c r="V20" s="77"/>
      <c r="W20" s="291"/>
      <c r="X20" s="133"/>
    </row>
    <row r="21" spans="1:24" ht="50.1" customHeight="1">
      <c r="A21" s="303">
        <v>6</v>
      </c>
      <c r="B21" s="290" t="s">
        <v>554</v>
      </c>
      <c r="C21" s="60" t="s">
        <v>504</v>
      </c>
      <c r="D21" s="61" t="s">
        <v>531</v>
      </c>
      <c r="E21" s="62">
        <v>1</v>
      </c>
      <c r="F21" s="61" t="s">
        <v>532</v>
      </c>
      <c r="G21" s="292" t="s">
        <v>688</v>
      </c>
      <c r="H21" s="290">
        <v>791.15</v>
      </c>
      <c r="I21" s="64"/>
      <c r="J21" s="292" t="s">
        <v>728</v>
      </c>
      <c r="K21" s="292" t="s">
        <v>727</v>
      </c>
      <c r="L21" s="78"/>
      <c r="M21" s="78"/>
      <c r="N21" s="78"/>
      <c r="O21" s="78"/>
      <c r="P21" s="79">
        <v>1</v>
      </c>
      <c r="Q21" s="77"/>
      <c r="R21" s="77"/>
      <c r="S21" s="77"/>
      <c r="T21" s="77"/>
      <c r="U21" s="77"/>
      <c r="V21" s="77"/>
      <c r="W21" s="290">
        <v>337.93</v>
      </c>
      <c r="X21" s="133"/>
    </row>
    <row r="22" spans="1:24" ht="50.1" customHeight="1">
      <c r="A22" s="304"/>
      <c r="B22" s="294"/>
      <c r="C22" s="60" t="s">
        <v>504</v>
      </c>
      <c r="D22" s="61" t="s">
        <v>533</v>
      </c>
      <c r="E22" s="62">
        <v>2</v>
      </c>
      <c r="F22" s="61" t="s">
        <v>534</v>
      </c>
      <c r="G22" s="295"/>
      <c r="H22" s="294"/>
      <c r="I22" s="64"/>
      <c r="J22" s="295"/>
      <c r="K22" s="295"/>
      <c r="L22" s="78"/>
      <c r="M22" s="78"/>
      <c r="N22" s="78"/>
      <c r="O22" s="78"/>
      <c r="P22" s="78"/>
      <c r="Q22" s="78"/>
      <c r="R22" s="79">
        <v>1</v>
      </c>
      <c r="S22" s="77"/>
      <c r="T22" s="77"/>
      <c r="U22" s="77"/>
      <c r="V22" s="77"/>
      <c r="W22" s="294"/>
      <c r="X22" s="132"/>
    </row>
    <row r="23" spans="1:24" ht="50.1" customHeight="1">
      <c r="A23" s="305"/>
      <c r="B23" s="291"/>
      <c r="C23" s="60" t="s">
        <v>504</v>
      </c>
      <c r="D23" s="61" t="s">
        <v>535</v>
      </c>
      <c r="E23" s="62">
        <v>3</v>
      </c>
      <c r="F23" s="61" t="s">
        <v>536</v>
      </c>
      <c r="G23" s="293"/>
      <c r="H23" s="291"/>
      <c r="I23" s="64"/>
      <c r="J23" s="293"/>
      <c r="K23" s="293"/>
      <c r="L23" s="78"/>
      <c r="M23" s="78"/>
      <c r="N23" s="78">
        <v>1</v>
      </c>
      <c r="O23" s="77"/>
      <c r="P23" s="77"/>
      <c r="Q23" s="77"/>
      <c r="R23" s="77"/>
      <c r="S23" s="77"/>
      <c r="T23" s="77"/>
      <c r="U23" s="77"/>
      <c r="V23" s="77"/>
      <c r="W23" s="291"/>
      <c r="X23" s="132" t="s">
        <v>791</v>
      </c>
    </row>
    <row r="24" spans="1:24" ht="50.1" customHeight="1">
      <c r="A24" s="306">
        <v>7</v>
      </c>
      <c r="B24" s="290" t="s">
        <v>102</v>
      </c>
      <c r="C24" s="60" t="s">
        <v>33</v>
      </c>
      <c r="D24" s="60" t="s">
        <v>103</v>
      </c>
      <c r="E24" s="65">
        <v>1</v>
      </c>
      <c r="F24" s="66" t="s">
        <v>104</v>
      </c>
      <c r="G24" s="292" t="s">
        <v>850</v>
      </c>
      <c r="H24" s="290">
        <v>513.97</v>
      </c>
      <c r="I24" s="82">
        <v>1</v>
      </c>
      <c r="J24" s="67"/>
      <c r="K24" s="67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290"/>
      <c r="X24" s="134"/>
    </row>
    <row r="25" spans="1:24" ht="50.1" customHeight="1">
      <c r="A25" s="307"/>
      <c r="B25" s="291"/>
      <c r="C25" s="60" t="s">
        <v>33</v>
      </c>
      <c r="D25" s="60" t="s">
        <v>105</v>
      </c>
      <c r="E25" s="65">
        <v>2</v>
      </c>
      <c r="F25" s="61" t="s">
        <v>106</v>
      </c>
      <c r="G25" s="293"/>
      <c r="H25" s="291"/>
      <c r="I25" s="82">
        <v>1</v>
      </c>
      <c r="J25" s="67"/>
      <c r="K25" s="67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291"/>
      <c r="X25" s="134"/>
    </row>
    <row r="26" spans="1:24" ht="50.1" customHeight="1">
      <c r="A26" s="306">
        <v>8</v>
      </c>
      <c r="B26" s="290" t="s">
        <v>107</v>
      </c>
      <c r="C26" s="60" t="s">
        <v>33</v>
      </c>
      <c r="D26" s="60" t="s">
        <v>108</v>
      </c>
      <c r="E26" s="65">
        <v>1</v>
      </c>
      <c r="F26" s="61" t="s">
        <v>109</v>
      </c>
      <c r="G26" s="292" t="s">
        <v>673</v>
      </c>
      <c r="H26" s="290">
        <v>766.06</v>
      </c>
      <c r="I26" s="82"/>
      <c r="J26" s="67"/>
      <c r="K26" s="67"/>
      <c r="L26" s="81"/>
      <c r="M26" s="81"/>
      <c r="N26" s="81"/>
      <c r="O26" s="81"/>
      <c r="P26" s="81"/>
      <c r="Q26" s="81"/>
      <c r="R26" s="81">
        <v>1</v>
      </c>
      <c r="S26" s="80"/>
      <c r="T26" s="80"/>
      <c r="U26" s="80"/>
      <c r="V26" s="80"/>
      <c r="W26" s="290">
        <v>156.63999999999999</v>
      </c>
      <c r="X26" s="134"/>
    </row>
    <row r="27" spans="1:24" ht="50.1" customHeight="1">
      <c r="A27" s="318"/>
      <c r="B27" s="294"/>
      <c r="C27" s="60" t="s">
        <v>33</v>
      </c>
      <c r="D27" s="60" t="s">
        <v>110</v>
      </c>
      <c r="E27" s="65">
        <v>2</v>
      </c>
      <c r="F27" s="61" t="s">
        <v>111</v>
      </c>
      <c r="G27" s="295"/>
      <c r="H27" s="294"/>
      <c r="I27" s="82">
        <v>1</v>
      </c>
      <c r="J27" s="67"/>
      <c r="K27" s="67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294"/>
      <c r="X27" s="134" t="s">
        <v>794</v>
      </c>
    </row>
    <row r="28" spans="1:24" ht="50.1" customHeight="1">
      <c r="A28" s="307"/>
      <c r="B28" s="291"/>
      <c r="C28" s="60" t="s">
        <v>33</v>
      </c>
      <c r="D28" s="60" t="s">
        <v>112</v>
      </c>
      <c r="E28" s="65">
        <v>3</v>
      </c>
      <c r="F28" s="61" t="s">
        <v>113</v>
      </c>
      <c r="G28" s="293"/>
      <c r="H28" s="291"/>
      <c r="I28" s="82"/>
      <c r="J28" s="67"/>
      <c r="K28" s="67"/>
      <c r="L28" s="81"/>
      <c r="M28" s="81">
        <v>1</v>
      </c>
      <c r="N28" s="80"/>
      <c r="O28" s="80"/>
      <c r="P28" s="80"/>
      <c r="Q28" s="80"/>
      <c r="R28" s="80"/>
      <c r="S28" s="80"/>
      <c r="T28" s="80"/>
      <c r="U28" s="80"/>
      <c r="V28" s="80"/>
      <c r="W28" s="291"/>
      <c r="X28" s="134" t="s">
        <v>795</v>
      </c>
    </row>
    <row r="29" spans="1:24" ht="50.1" customHeight="1">
      <c r="A29" s="306">
        <v>9</v>
      </c>
      <c r="B29" s="290" t="s">
        <v>114</v>
      </c>
      <c r="C29" s="60" t="s">
        <v>33</v>
      </c>
      <c r="D29" s="60" t="s">
        <v>115</v>
      </c>
      <c r="E29" s="65">
        <v>1</v>
      </c>
      <c r="F29" s="61" t="s">
        <v>116</v>
      </c>
      <c r="G29" s="292" t="s">
        <v>674</v>
      </c>
      <c r="H29" s="290">
        <v>512.54999999999995</v>
      </c>
      <c r="I29" s="82"/>
      <c r="J29" s="292" t="s">
        <v>796</v>
      </c>
      <c r="K29" s="290" t="s">
        <v>727</v>
      </c>
      <c r="L29" s="81"/>
      <c r="M29" s="81"/>
      <c r="N29" s="81"/>
      <c r="O29" s="81"/>
      <c r="P29" s="81"/>
      <c r="Q29" s="81"/>
      <c r="R29" s="81"/>
      <c r="S29" s="81"/>
      <c r="T29" s="81"/>
      <c r="U29" s="81">
        <v>1</v>
      </c>
      <c r="W29" s="290">
        <v>380.88</v>
      </c>
      <c r="X29" s="134"/>
    </row>
    <row r="30" spans="1:24" ht="34.5" customHeight="1">
      <c r="A30" s="307"/>
      <c r="B30" s="291"/>
      <c r="C30" s="60" t="s">
        <v>33</v>
      </c>
      <c r="D30" s="60" t="s">
        <v>117</v>
      </c>
      <c r="E30" s="65">
        <v>2</v>
      </c>
      <c r="F30" s="61" t="s">
        <v>118</v>
      </c>
      <c r="G30" s="293"/>
      <c r="H30" s="291"/>
      <c r="I30" s="82"/>
      <c r="J30" s="293"/>
      <c r="K30" s="291"/>
      <c r="L30" s="81"/>
      <c r="M30" s="81"/>
      <c r="N30" s="81"/>
      <c r="O30" s="81"/>
      <c r="P30" s="81"/>
      <c r="Q30" s="81"/>
      <c r="R30" s="81"/>
      <c r="S30" s="81"/>
      <c r="T30" s="81"/>
      <c r="U30" s="81">
        <v>1</v>
      </c>
      <c r="V30" s="80"/>
      <c r="W30" s="291"/>
      <c r="X30" s="134" t="s">
        <v>748</v>
      </c>
    </row>
    <row r="31" spans="1:24" ht="40.5" customHeight="1">
      <c r="A31" s="306">
        <v>10</v>
      </c>
      <c r="B31" s="290" t="s">
        <v>119</v>
      </c>
      <c r="C31" s="60" t="s">
        <v>33</v>
      </c>
      <c r="D31" s="60" t="s">
        <v>120</v>
      </c>
      <c r="E31" s="65">
        <v>1</v>
      </c>
      <c r="F31" s="61" t="s">
        <v>121</v>
      </c>
      <c r="G31" s="292" t="s">
        <v>675</v>
      </c>
      <c r="H31" s="290">
        <v>512</v>
      </c>
      <c r="I31" s="82"/>
      <c r="J31" s="290" t="s">
        <v>730</v>
      </c>
      <c r="K31" s="290" t="s">
        <v>727</v>
      </c>
      <c r="L31" s="81"/>
      <c r="M31" s="81"/>
      <c r="N31" s="81"/>
      <c r="O31" s="81"/>
      <c r="P31" s="81"/>
      <c r="Q31" s="81"/>
      <c r="R31" s="81"/>
      <c r="S31" s="81"/>
      <c r="T31" s="81">
        <v>1</v>
      </c>
      <c r="U31" s="80"/>
      <c r="V31" s="80"/>
      <c r="W31" s="290">
        <v>203.65</v>
      </c>
      <c r="X31" s="134"/>
    </row>
    <row r="32" spans="1:24" ht="50.1" customHeight="1">
      <c r="A32" s="307"/>
      <c r="B32" s="291"/>
      <c r="C32" s="60" t="s">
        <v>33</v>
      </c>
      <c r="D32" s="60" t="s">
        <v>122</v>
      </c>
      <c r="E32" s="65">
        <v>2</v>
      </c>
      <c r="F32" s="66" t="s">
        <v>749</v>
      </c>
      <c r="G32" s="293"/>
      <c r="H32" s="291"/>
      <c r="I32" s="82"/>
      <c r="J32" s="291"/>
      <c r="K32" s="291"/>
      <c r="L32" s="81"/>
      <c r="M32" s="81"/>
      <c r="N32" s="81"/>
      <c r="O32" s="81"/>
      <c r="P32" s="81">
        <v>1</v>
      </c>
      <c r="Q32" s="80"/>
      <c r="R32" s="80"/>
      <c r="S32" s="80"/>
      <c r="T32" s="80"/>
      <c r="U32" s="80"/>
      <c r="V32" s="80"/>
      <c r="W32" s="291"/>
      <c r="X32" s="134" t="s">
        <v>748</v>
      </c>
    </row>
    <row r="33" spans="1:24" ht="50.1" customHeight="1">
      <c r="A33" s="306">
        <v>11</v>
      </c>
      <c r="B33" s="290" t="s">
        <v>123</v>
      </c>
      <c r="C33" s="60" t="s">
        <v>43</v>
      </c>
      <c r="D33" s="61" t="s">
        <v>124</v>
      </c>
      <c r="E33" s="62">
        <v>1</v>
      </c>
      <c r="F33" s="61" t="s">
        <v>125</v>
      </c>
      <c r="G33" s="292" t="s">
        <v>678</v>
      </c>
      <c r="H33" s="290">
        <v>498.1</v>
      </c>
      <c r="I33" s="82">
        <v>1</v>
      </c>
      <c r="J33" s="68"/>
      <c r="K33" s="68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298"/>
      <c r="X33" s="296" t="s">
        <v>797</v>
      </c>
    </row>
    <row r="34" spans="1:24" ht="50.1" customHeight="1">
      <c r="A34" s="307"/>
      <c r="B34" s="291"/>
      <c r="C34" s="60" t="s">
        <v>43</v>
      </c>
      <c r="D34" s="61" t="s">
        <v>126</v>
      </c>
      <c r="E34" s="62">
        <v>2</v>
      </c>
      <c r="F34" s="61" t="s">
        <v>127</v>
      </c>
      <c r="G34" s="293"/>
      <c r="H34" s="291"/>
      <c r="I34" s="82">
        <v>1</v>
      </c>
      <c r="J34" s="68"/>
      <c r="K34" s="68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299"/>
      <c r="X34" s="297"/>
    </row>
    <row r="35" spans="1:24" ht="50.1" customHeight="1">
      <c r="A35" s="306">
        <v>12</v>
      </c>
      <c r="B35" s="290" t="s">
        <v>128</v>
      </c>
      <c r="C35" s="60" t="s">
        <v>43</v>
      </c>
      <c r="D35" s="61" t="s">
        <v>129</v>
      </c>
      <c r="E35" s="62">
        <v>1</v>
      </c>
      <c r="F35" s="61" t="s">
        <v>130</v>
      </c>
      <c r="G35" s="319" t="s">
        <v>676</v>
      </c>
      <c r="H35" s="290">
        <v>503.36</v>
      </c>
      <c r="I35" s="82"/>
      <c r="J35" s="292" t="s">
        <v>798</v>
      </c>
      <c r="K35" s="290" t="s">
        <v>727</v>
      </c>
      <c r="L35" s="81"/>
      <c r="M35" s="81"/>
      <c r="N35" s="81"/>
      <c r="O35" s="81"/>
      <c r="P35" s="81"/>
      <c r="Q35" s="81"/>
      <c r="R35" s="81"/>
      <c r="S35" s="81"/>
      <c r="T35" s="81"/>
      <c r="U35" s="81">
        <v>1</v>
      </c>
      <c r="V35" s="80"/>
      <c r="W35" s="290">
        <v>362.16</v>
      </c>
      <c r="X35" s="134" t="s">
        <v>748</v>
      </c>
    </row>
    <row r="36" spans="1:24" ht="50.1" customHeight="1">
      <c r="A36" s="307"/>
      <c r="B36" s="291"/>
      <c r="C36" s="60" t="s">
        <v>43</v>
      </c>
      <c r="D36" s="60" t="s">
        <v>131</v>
      </c>
      <c r="E36" s="65">
        <v>2</v>
      </c>
      <c r="F36" s="61" t="s">
        <v>132</v>
      </c>
      <c r="G36" s="320"/>
      <c r="H36" s="291"/>
      <c r="I36" s="82"/>
      <c r="J36" s="293"/>
      <c r="K36" s="291"/>
      <c r="L36" s="81"/>
      <c r="M36" s="81"/>
      <c r="N36" s="81"/>
      <c r="O36" s="81"/>
      <c r="P36" s="81"/>
      <c r="Q36" s="81"/>
      <c r="R36" s="81"/>
      <c r="S36" s="81"/>
      <c r="T36" s="81"/>
      <c r="U36" s="81">
        <v>1</v>
      </c>
      <c r="V36" s="80"/>
      <c r="W36" s="291"/>
      <c r="X36" s="134"/>
    </row>
    <row r="37" spans="1:24" ht="69.75" customHeight="1">
      <c r="A37" s="306">
        <v>13</v>
      </c>
      <c r="B37" s="290" t="s">
        <v>133</v>
      </c>
      <c r="C37" s="60" t="s">
        <v>43</v>
      </c>
      <c r="D37" s="61" t="s">
        <v>134</v>
      </c>
      <c r="E37" s="62">
        <v>1</v>
      </c>
      <c r="F37" s="61" t="s">
        <v>135</v>
      </c>
      <c r="G37" s="292" t="s">
        <v>677</v>
      </c>
      <c r="H37" s="290">
        <v>504.28</v>
      </c>
      <c r="I37" s="82">
        <v>1</v>
      </c>
      <c r="J37" s="292" t="s">
        <v>799</v>
      </c>
      <c r="K37" s="290" t="s">
        <v>727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290">
        <v>181.93</v>
      </c>
      <c r="X37" s="134" t="s">
        <v>785</v>
      </c>
    </row>
    <row r="38" spans="1:24" ht="50.1" customHeight="1">
      <c r="A38" s="307"/>
      <c r="B38" s="291"/>
      <c r="C38" s="60" t="s">
        <v>43</v>
      </c>
      <c r="D38" s="61" t="s">
        <v>136</v>
      </c>
      <c r="E38" s="62">
        <v>2</v>
      </c>
      <c r="F38" s="66" t="s">
        <v>137</v>
      </c>
      <c r="G38" s="293"/>
      <c r="H38" s="291"/>
      <c r="I38" s="82"/>
      <c r="J38" s="293"/>
      <c r="K38" s="291"/>
      <c r="L38" s="81"/>
      <c r="M38" s="81"/>
      <c r="N38" s="81"/>
      <c r="O38" s="81"/>
      <c r="P38" s="81"/>
      <c r="Q38" s="81"/>
      <c r="R38" s="81"/>
      <c r="S38" s="81"/>
      <c r="T38" s="81"/>
      <c r="U38" s="81">
        <v>1</v>
      </c>
      <c r="V38" s="80"/>
      <c r="W38" s="291"/>
      <c r="X38" s="134"/>
    </row>
    <row r="39" spans="1:24" ht="50.1" customHeight="1">
      <c r="A39" s="306">
        <v>14</v>
      </c>
      <c r="B39" s="290" t="s">
        <v>138</v>
      </c>
      <c r="C39" s="60" t="s">
        <v>43</v>
      </c>
      <c r="D39" s="61" t="s">
        <v>139</v>
      </c>
      <c r="E39" s="62">
        <v>1</v>
      </c>
      <c r="F39" s="61" t="s">
        <v>140</v>
      </c>
      <c r="G39" s="292" t="s">
        <v>678</v>
      </c>
      <c r="H39" s="290">
        <v>500.94</v>
      </c>
      <c r="I39" s="82"/>
      <c r="J39" s="292" t="s">
        <v>800</v>
      </c>
      <c r="K39" s="290" t="s">
        <v>727</v>
      </c>
      <c r="L39" s="81"/>
      <c r="M39" s="81"/>
      <c r="N39" s="81"/>
      <c r="O39" s="81"/>
      <c r="P39" s="81"/>
      <c r="Q39" s="81"/>
      <c r="R39" s="81"/>
      <c r="S39" s="81"/>
      <c r="T39" s="81"/>
      <c r="U39" s="81">
        <v>1</v>
      </c>
      <c r="V39" s="80"/>
      <c r="W39" s="290">
        <v>387.25</v>
      </c>
      <c r="X39" s="134"/>
    </row>
    <row r="40" spans="1:24" ht="50.1" customHeight="1">
      <c r="A40" s="307"/>
      <c r="B40" s="291"/>
      <c r="C40" s="60" t="s">
        <v>43</v>
      </c>
      <c r="D40" s="61" t="s">
        <v>141</v>
      </c>
      <c r="E40" s="62">
        <v>2</v>
      </c>
      <c r="F40" s="61" t="s">
        <v>142</v>
      </c>
      <c r="G40" s="293"/>
      <c r="H40" s="291"/>
      <c r="I40" s="82"/>
      <c r="J40" s="293"/>
      <c r="K40" s="291"/>
      <c r="L40" s="81"/>
      <c r="M40" s="81"/>
      <c r="N40" s="81"/>
      <c r="O40" s="81"/>
      <c r="P40" s="81"/>
      <c r="Q40" s="81"/>
      <c r="R40" s="81"/>
      <c r="S40" s="81"/>
      <c r="T40" s="81"/>
      <c r="U40" s="81">
        <v>1</v>
      </c>
      <c r="V40" s="80"/>
      <c r="W40" s="291"/>
      <c r="X40" s="134"/>
    </row>
    <row r="41" spans="1:24" ht="40.5">
      <c r="A41" s="306">
        <v>15</v>
      </c>
      <c r="B41" s="290" t="s">
        <v>143</v>
      </c>
      <c r="C41" s="60" t="s">
        <v>43</v>
      </c>
      <c r="D41" s="61" t="s">
        <v>144</v>
      </c>
      <c r="E41" s="62">
        <v>1</v>
      </c>
      <c r="F41" s="66" t="s">
        <v>145</v>
      </c>
      <c r="G41" s="292" t="s">
        <v>679</v>
      </c>
      <c r="H41" s="290">
        <v>748.65</v>
      </c>
      <c r="I41" s="82"/>
      <c r="J41" s="292" t="s">
        <v>801</v>
      </c>
      <c r="K41" s="290" t="s">
        <v>727</v>
      </c>
      <c r="L41" s="81"/>
      <c r="M41" s="81"/>
      <c r="N41" s="81"/>
      <c r="O41" s="81"/>
      <c r="P41" s="81"/>
      <c r="Q41" s="81"/>
      <c r="R41" s="81"/>
      <c r="S41" s="81"/>
      <c r="T41" s="81">
        <v>1</v>
      </c>
      <c r="U41" s="80"/>
      <c r="V41" s="80"/>
      <c r="W41" s="290">
        <v>494.15</v>
      </c>
      <c r="X41" s="134" t="s">
        <v>748</v>
      </c>
    </row>
    <row r="42" spans="1:24" ht="20.25">
      <c r="A42" s="318"/>
      <c r="B42" s="294"/>
      <c r="C42" s="60" t="s">
        <v>43</v>
      </c>
      <c r="D42" s="61" t="s">
        <v>146</v>
      </c>
      <c r="E42" s="62">
        <v>2</v>
      </c>
      <c r="F42" s="61" t="s">
        <v>147</v>
      </c>
      <c r="G42" s="295"/>
      <c r="H42" s="294"/>
      <c r="I42" s="82"/>
      <c r="J42" s="295"/>
      <c r="K42" s="294"/>
      <c r="L42" s="81"/>
      <c r="M42" s="81"/>
      <c r="N42" s="81"/>
      <c r="O42" s="81"/>
      <c r="P42" s="81"/>
      <c r="Q42" s="81"/>
      <c r="R42" s="81"/>
      <c r="S42" s="81">
        <v>1</v>
      </c>
      <c r="T42" s="80"/>
      <c r="U42" s="80"/>
      <c r="V42" s="80"/>
      <c r="W42" s="294"/>
      <c r="X42" s="134"/>
    </row>
    <row r="43" spans="1:24" ht="50.1" customHeight="1">
      <c r="A43" s="307"/>
      <c r="B43" s="291"/>
      <c r="C43" s="60" t="s">
        <v>43</v>
      </c>
      <c r="D43" s="61" t="s">
        <v>148</v>
      </c>
      <c r="E43" s="62">
        <v>3</v>
      </c>
      <c r="F43" s="61" t="s">
        <v>149</v>
      </c>
      <c r="G43" s="293"/>
      <c r="H43" s="291"/>
      <c r="I43" s="82"/>
      <c r="J43" s="293"/>
      <c r="K43" s="291"/>
      <c r="L43" s="81"/>
      <c r="M43" s="81"/>
      <c r="N43" s="81"/>
      <c r="O43" s="81"/>
      <c r="P43" s="81"/>
      <c r="Q43" s="81"/>
      <c r="R43" s="81"/>
      <c r="S43" s="81"/>
      <c r="T43" s="81"/>
      <c r="U43" s="81">
        <v>1</v>
      </c>
      <c r="V43" s="80"/>
      <c r="W43" s="291"/>
      <c r="X43" s="134" t="s">
        <v>748</v>
      </c>
    </row>
    <row r="44" spans="1:24" ht="57" customHeight="1">
      <c r="A44" s="306">
        <v>16</v>
      </c>
      <c r="B44" s="290" t="s">
        <v>150</v>
      </c>
      <c r="C44" s="60" t="s">
        <v>43</v>
      </c>
      <c r="D44" s="61" t="s">
        <v>151</v>
      </c>
      <c r="E44" s="62">
        <v>1</v>
      </c>
      <c r="F44" s="66" t="s">
        <v>152</v>
      </c>
      <c r="G44" s="292" t="s">
        <v>750</v>
      </c>
      <c r="H44" s="290">
        <v>758</v>
      </c>
      <c r="I44" s="82"/>
      <c r="J44" s="321" t="s">
        <v>802</v>
      </c>
      <c r="K44" s="67"/>
      <c r="L44" s="81"/>
      <c r="M44" s="81"/>
      <c r="N44" s="81"/>
      <c r="O44" s="81"/>
      <c r="P44" s="81"/>
      <c r="Q44" s="81"/>
      <c r="R44" s="81">
        <v>1</v>
      </c>
      <c r="S44" s="80"/>
      <c r="T44" s="80"/>
      <c r="U44" s="80"/>
      <c r="V44" s="80"/>
      <c r="W44" s="290">
        <v>564.41</v>
      </c>
      <c r="X44" s="134" t="s">
        <v>748</v>
      </c>
    </row>
    <row r="45" spans="1:24" ht="33" customHeight="1">
      <c r="A45" s="318"/>
      <c r="B45" s="294"/>
      <c r="C45" s="60" t="s">
        <v>43</v>
      </c>
      <c r="D45" s="61" t="s">
        <v>153</v>
      </c>
      <c r="E45" s="62">
        <v>2</v>
      </c>
      <c r="F45" s="61" t="s">
        <v>154</v>
      </c>
      <c r="G45" s="295"/>
      <c r="H45" s="294"/>
      <c r="I45" s="82"/>
      <c r="J45" s="322"/>
      <c r="K45" s="67"/>
      <c r="L45" s="81"/>
      <c r="M45" s="81"/>
      <c r="N45" s="81"/>
      <c r="O45" s="81"/>
      <c r="P45" s="81"/>
      <c r="Q45" s="81"/>
      <c r="R45" s="81"/>
      <c r="S45" s="81"/>
      <c r="T45" s="81"/>
      <c r="U45" s="81">
        <v>1</v>
      </c>
      <c r="V45" s="80"/>
      <c r="W45" s="294"/>
      <c r="X45" s="134"/>
    </row>
    <row r="46" spans="1:24" ht="40.5" customHeight="1">
      <c r="A46" s="307"/>
      <c r="B46" s="291"/>
      <c r="C46" s="60" t="s">
        <v>43</v>
      </c>
      <c r="D46" s="61" t="s">
        <v>155</v>
      </c>
      <c r="E46" s="62">
        <v>3</v>
      </c>
      <c r="F46" s="61" t="s">
        <v>156</v>
      </c>
      <c r="G46" s="293"/>
      <c r="H46" s="291"/>
      <c r="I46" s="82"/>
      <c r="J46" s="323"/>
      <c r="K46" s="67"/>
      <c r="L46" s="81"/>
      <c r="M46" s="81"/>
      <c r="N46" s="81"/>
      <c r="O46" s="81"/>
      <c r="P46" s="81"/>
      <c r="Q46" s="81"/>
      <c r="R46" s="81"/>
      <c r="S46" s="81"/>
      <c r="T46" s="81"/>
      <c r="U46" s="81">
        <v>1</v>
      </c>
      <c r="V46" s="80"/>
      <c r="W46" s="291"/>
      <c r="X46" s="134"/>
    </row>
    <row r="47" spans="1:24" ht="30" customHeight="1">
      <c r="A47" s="43"/>
      <c r="B47" s="67"/>
      <c r="C47" s="300" t="s">
        <v>21</v>
      </c>
      <c r="D47" s="300"/>
      <c r="E47" s="82">
        <f>E10+E13+E15+E17+E20+E23+E25+E28+E30+E32+E34+E36+E38+E40+E43+E46</f>
        <v>39</v>
      </c>
      <c r="F47" s="67"/>
      <c r="G47" s="67"/>
      <c r="H47" s="82">
        <f>SUM(H8:H46)</f>
        <v>10068.129999999999</v>
      </c>
      <c r="I47" s="82">
        <f>SUM(I8:I46)</f>
        <v>9</v>
      </c>
      <c r="J47" s="67"/>
      <c r="K47" s="67"/>
      <c r="L47" s="157">
        <f t="shared" ref="L47:W47" si="0">SUM(L8:L46)</f>
        <v>0</v>
      </c>
      <c r="M47" s="156">
        <f t="shared" si="0"/>
        <v>2</v>
      </c>
      <c r="N47" s="156">
        <f t="shared" si="0"/>
        <v>2</v>
      </c>
      <c r="O47" s="156">
        <f t="shared" si="0"/>
        <v>0</v>
      </c>
      <c r="P47" s="156">
        <f t="shared" si="0"/>
        <v>2</v>
      </c>
      <c r="Q47" s="156">
        <f t="shared" si="0"/>
        <v>0</v>
      </c>
      <c r="R47" s="156">
        <f t="shared" si="0"/>
        <v>8</v>
      </c>
      <c r="S47" s="156">
        <f t="shared" si="0"/>
        <v>1</v>
      </c>
      <c r="T47" s="156">
        <f t="shared" si="0"/>
        <v>5</v>
      </c>
      <c r="U47" s="156">
        <f>SUM(U8:U46)</f>
        <v>10</v>
      </c>
      <c r="V47" s="157">
        <f t="shared" si="0"/>
        <v>0</v>
      </c>
      <c r="W47" s="196">
        <f t="shared" si="0"/>
        <v>4307.82</v>
      </c>
      <c r="X47" s="67"/>
    </row>
  </sheetData>
  <mergeCells count="130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59" zoomScaleNormal="55" zoomScaleSheetLayoutView="59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52" hidden="1" customWidth="1"/>
    <col min="10" max="10" width="16.85546875" customWidth="1"/>
    <col min="11" max="11" width="17.5703125" hidden="1" customWidth="1"/>
    <col min="12" max="22" width="7.7109375" customWidth="1"/>
    <col min="23" max="23" width="14" customWidth="1"/>
    <col min="24" max="24" width="26.42578125" customWidth="1"/>
  </cols>
  <sheetData>
    <row r="1" spans="1:24" ht="15.75">
      <c r="A1" s="310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 ht="15.75">
      <c r="A2" s="316" t="s">
        <v>783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4" ht="15.75">
      <c r="A3" s="317" t="s">
        <v>830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08" t="str">
        <f>Summary!X3</f>
        <v>Date:-31.1.2015</v>
      </c>
      <c r="X3" s="309"/>
    </row>
    <row r="4" spans="1:24" ht="31.5" customHeight="1">
      <c r="A4" s="324" t="s">
        <v>844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1:24" ht="15" customHeight="1">
      <c r="A5" s="303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02" t="s">
        <v>16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1" t="s">
        <v>20</v>
      </c>
      <c r="X5" s="311" t="s">
        <v>14</v>
      </c>
    </row>
    <row r="6" spans="1:24" ht="34.5" customHeight="1">
      <c r="A6" s="304"/>
      <c r="B6" s="301"/>
      <c r="C6" s="301"/>
      <c r="D6" s="301"/>
      <c r="E6" s="301"/>
      <c r="F6" s="301"/>
      <c r="G6" s="301"/>
      <c r="H6" s="301"/>
      <c r="I6" s="325" t="s">
        <v>7</v>
      </c>
      <c r="J6" s="303" t="s">
        <v>725</v>
      </c>
      <c r="K6" s="303" t="s">
        <v>743</v>
      </c>
      <c r="L6" s="302" t="s">
        <v>15</v>
      </c>
      <c r="M6" s="301" t="s">
        <v>10</v>
      </c>
      <c r="N6" s="301" t="s">
        <v>9</v>
      </c>
      <c r="O6" s="301" t="s">
        <v>17</v>
      </c>
      <c r="P6" s="301"/>
      <c r="Q6" s="301" t="s">
        <v>18</v>
      </c>
      <c r="R6" s="301"/>
      <c r="S6" s="301" t="s">
        <v>55</v>
      </c>
      <c r="T6" s="301"/>
      <c r="U6" s="301" t="s">
        <v>13</v>
      </c>
      <c r="V6" s="301" t="s">
        <v>8</v>
      </c>
      <c r="W6" s="301"/>
      <c r="X6" s="311"/>
    </row>
    <row r="7" spans="1:24" ht="24" customHeight="1">
      <c r="A7" s="305"/>
      <c r="B7" s="301"/>
      <c r="C7" s="301"/>
      <c r="D7" s="301"/>
      <c r="E7" s="301"/>
      <c r="F7" s="301"/>
      <c r="G7" s="301"/>
      <c r="H7" s="301"/>
      <c r="I7" s="325"/>
      <c r="J7" s="305"/>
      <c r="K7" s="305"/>
      <c r="L7" s="302"/>
      <c r="M7" s="301"/>
      <c r="N7" s="301"/>
      <c r="O7" s="181" t="s">
        <v>11</v>
      </c>
      <c r="P7" s="181" t="s">
        <v>12</v>
      </c>
      <c r="Q7" s="181" t="s">
        <v>11</v>
      </c>
      <c r="R7" s="181" t="s">
        <v>12</v>
      </c>
      <c r="S7" s="181" t="s">
        <v>11</v>
      </c>
      <c r="T7" s="181" t="s">
        <v>12</v>
      </c>
      <c r="U7" s="301"/>
      <c r="V7" s="301"/>
      <c r="W7" s="301"/>
      <c r="X7" s="311"/>
    </row>
    <row r="8" spans="1:24" ht="50.1" customHeight="1">
      <c r="A8" s="303">
        <v>1</v>
      </c>
      <c r="B8" s="290" t="s">
        <v>555</v>
      </c>
      <c r="C8" s="60" t="s">
        <v>537</v>
      </c>
      <c r="D8" s="60" t="s">
        <v>537</v>
      </c>
      <c r="E8" s="65">
        <v>1</v>
      </c>
      <c r="F8" s="66" t="s">
        <v>538</v>
      </c>
      <c r="G8" s="292" t="s">
        <v>689</v>
      </c>
      <c r="H8" s="290">
        <v>782.48</v>
      </c>
      <c r="I8" s="150"/>
      <c r="J8" s="63"/>
      <c r="K8" s="63"/>
      <c r="L8" s="78"/>
      <c r="M8" s="78"/>
      <c r="N8" s="78"/>
      <c r="O8" s="78"/>
      <c r="P8" s="79">
        <v>1</v>
      </c>
      <c r="Q8" s="77"/>
      <c r="R8" s="77"/>
      <c r="S8" s="77"/>
      <c r="T8" s="77"/>
      <c r="U8" s="77"/>
      <c r="V8" s="77"/>
      <c r="W8" s="290">
        <v>189.3</v>
      </c>
      <c r="X8" s="132" t="s">
        <v>792</v>
      </c>
    </row>
    <row r="9" spans="1:24" ht="40.5">
      <c r="A9" s="304"/>
      <c r="B9" s="294"/>
      <c r="C9" s="60" t="s">
        <v>537</v>
      </c>
      <c r="D9" s="60" t="s">
        <v>539</v>
      </c>
      <c r="E9" s="65">
        <v>2</v>
      </c>
      <c r="F9" s="66" t="s">
        <v>540</v>
      </c>
      <c r="G9" s="295"/>
      <c r="H9" s="294"/>
      <c r="I9" s="150">
        <v>1</v>
      </c>
      <c r="J9" s="63"/>
      <c r="K9" s="63"/>
      <c r="L9" s="76"/>
      <c r="M9" s="77"/>
      <c r="N9" s="77"/>
      <c r="O9" s="77"/>
      <c r="P9" s="77"/>
      <c r="Q9" s="77"/>
      <c r="R9" s="77"/>
      <c r="S9" s="77"/>
      <c r="T9" s="77"/>
      <c r="U9" s="77"/>
      <c r="V9" s="77"/>
      <c r="W9" s="294"/>
      <c r="X9" s="132" t="s">
        <v>793</v>
      </c>
    </row>
    <row r="10" spans="1:24" ht="50.1" customHeight="1">
      <c r="A10" s="305"/>
      <c r="B10" s="291"/>
      <c r="C10" s="60" t="s">
        <v>537</v>
      </c>
      <c r="D10" s="60" t="s">
        <v>541</v>
      </c>
      <c r="E10" s="65">
        <v>3</v>
      </c>
      <c r="F10" s="61" t="s">
        <v>542</v>
      </c>
      <c r="G10" s="293"/>
      <c r="H10" s="291"/>
      <c r="I10" s="150"/>
      <c r="J10" s="63"/>
      <c r="K10" s="63"/>
      <c r="L10" s="78"/>
      <c r="M10" s="78"/>
      <c r="N10" s="78"/>
      <c r="O10" s="78"/>
      <c r="P10" s="78"/>
      <c r="Q10" s="79">
        <v>1</v>
      </c>
      <c r="R10" s="77"/>
      <c r="S10" s="77"/>
      <c r="T10" s="77"/>
      <c r="U10" s="77"/>
      <c r="V10" s="77"/>
      <c r="W10" s="291"/>
      <c r="X10" s="146" t="s">
        <v>748</v>
      </c>
    </row>
    <row r="11" spans="1:24" ht="50.1" customHeight="1">
      <c r="A11" s="303">
        <v>2</v>
      </c>
      <c r="B11" s="290" t="s">
        <v>556</v>
      </c>
      <c r="C11" s="60" t="s">
        <v>537</v>
      </c>
      <c r="D11" s="60" t="s">
        <v>543</v>
      </c>
      <c r="E11" s="65">
        <v>1</v>
      </c>
      <c r="F11" s="61" t="s">
        <v>544</v>
      </c>
      <c r="G11" s="292" t="s">
        <v>851</v>
      </c>
      <c r="H11" s="290">
        <v>780</v>
      </c>
      <c r="I11" s="150"/>
      <c r="J11" s="63"/>
      <c r="K11" s="63"/>
      <c r="L11" s="236"/>
      <c r="M11" s="237">
        <v>1</v>
      </c>
      <c r="N11" s="77"/>
      <c r="O11" s="77"/>
      <c r="P11" s="77"/>
      <c r="Q11" s="77"/>
      <c r="R11" s="77"/>
      <c r="S11" s="77"/>
      <c r="T11" s="77"/>
      <c r="U11" s="77"/>
      <c r="V11" s="77"/>
      <c r="W11" s="290"/>
      <c r="X11" s="133"/>
    </row>
    <row r="12" spans="1:24" ht="50.1" customHeight="1">
      <c r="A12" s="304"/>
      <c r="B12" s="294"/>
      <c r="C12" s="60" t="s">
        <v>537</v>
      </c>
      <c r="D12" s="60" t="s">
        <v>545</v>
      </c>
      <c r="E12" s="65">
        <v>2</v>
      </c>
      <c r="F12" s="61" t="s">
        <v>546</v>
      </c>
      <c r="G12" s="295"/>
      <c r="H12" s="294"/>
      <c r="I12" s="150">
        <v>1</v>
      </c>
      <c r="J12" s="63"/>
      <c r="K12" s="63"/>
      <c r="L12" s="7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294"/>
      <c r="X12" s="133"/>
    </row>
    <row r="13" spans="1:24" ht="50.1" customHeight="1">
      <c r="A13" s="305"/>
      <c r="B13" s="291"/>
      <c r="C13" s="60" t="s">
        <v>537</v>
      </c>
      <c r="D13" s="60" t="s">
        <v>547</v>
      </c>
      <c r="E13" s="65">
        <v>3</v>
      </c>
      <c r="F13" s="61" t="s">
        <v>548</v>
      </c>
      <c r="G13" s="293"/>
      <c r="H13" s="291"/>
      <c r="I13" s="150">
        <v>1</v>
      </c>
      <c r="J13" s="63"/>
      <c r="K13" s="63"/>
      <c r="L13" s="76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91"/>
      <c r="X13" s="133"/>
    </row>
    <row r="14" spans="1:24" ht="50.1" customHeight="1">
      <c r="A14" s="306">
        <v>3</v>
      </c>
      <c r="B14" s="290" t="s">
        <v>157</v>
      </c>
      <c r="C14" s="69" t="s">
        <v>44</v>
      </c>
      <c r="D14" s="60" t="s">
        <v>158</v>
      </c>
      <c r="E14" s="65">
        <v>1</v>
      </c>
      <c r="F14" s="61" t="s">
        <v>159</v>
      </c>
      <c r="G14" s="292" t="s">
        <v>680</v>
      </c>
      <c r="H14" s="290">
        <v>498.96</v>
      </c>
      <c r="I14" s="151"/>
      <c r="J14" s="321" t="s">
        <v>803</v>
      </c>
      <c r="K14" s="326"/>
      <c r="L14" s="81"/>
      <c r="M14" s="81"/>
      <c r="N14" s="81"/>
      <c r="O14" s="81"/>
      <c r="P14" s="81"/>
      <c r="Q14" s="81"/>
      <c r="R14" s="81"/>
      <c r="S14" s="81"/>
      <c r="T14" s="81"/>
      <c r="U14" s="81">
        <v>1</v>
      </c>
      <c r="V14" s="80"/>
      <c r="W14" s="290">
        <v>373</v>
      </c>
      <c r="X14" s="134"/>
    </row>
    <row r="15" spans="1:24" ht="40.5">
      <c r="A15" s="307"/>
      <c r="B15" s="291"/>
      <c r="C15" s="69" t="s">
        <v>44</v>
      </c>
      <c r="D15" s="60" t="s">
        <v>160</v>
      </c>
      <c r="E15" s="65">
        <v>2</v>
      </c>
      <c r="F15" s="61" t="s">
        <v>161</v>
      </c>
      <c r="G15" s="293"/>
      <c r="H15" s="291"/>
      <c r="I15" s="151"/>
      <c r="J15" s="323"/>
      <c r="K15" s="327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v>1</v>
      </c>
      <c r="W15" s="291"/>
      <c r="X15" s="134"/>
    </row>
    <row r="16" spans="1:24" ht="50.1" customHeight="1">
      <c r="A16" s="306">
        <v>4</v>
      </c>
      <c r="B16" s="290" t="s">
        <v>162</v>
      </c>
      <c r="C16" s="69" t="s">
        <v>44</v>
      </c>
      <c r="D16" s="60" t="s">
        <v>163</v>
      </c>
      <c r="E16" s="65">
        <v>1</v>
      </c>
      <c r="F16" s="70" t="s">
        <v>164</v>
      </c>
      <c r="G16" s="292" t="s">
        <v>817</v>
      </c>
      <c r="H16" s="290">
        <v>456.8</v>
      </c>
      <c r="I16" s="151"/>
      <c r="J16" s="67"/>
      <c r="K16" s="67"/>
      <c r="L16" s="81">
        <v>1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90">
        <v>95.54</v>
      </c>
      <c r="X16" s="134"/>
    </row>
    <row r="17" spans="1:24" ht="50.1" customHeight="1">
      <c r="A17" s="318"/>
      <c r="B17" s="294"/>
      <c r="C17" s="69" t="s">
        <v>44</v>
      </c>
      <c r="D17" s="60" t="s">
        <v>165</v>
      </c>
      <c r="E17" s="65">
        <v>2</v>
      </c>
      <c r="F17" s="61" t="s">
        <v>166</v>
      </c>
      <c r="G17" s="295"/>
      <c r="H17" s="294"/>
      <c r="I17" s="151"/>
      <c r="J17" s="67"/>
      <c r="K17" s="67"/>
      <c r="L17" s="149"/>
      <c r="M17" s="149"/>
      <c r="N17" s="149">
        <v>1</v>
      </c>
      <c r="O17" s="80"/>
      <c r="P17" s="80"/>
      <c r="Q17" s="80"/>
      <c r="R17" s="80"/>
      <c r="S17" s="80"/>
      <c r="T17" s="80"/>
      <c r="U17" s="80"/>
      <c r="V17" s="80"/>
      <c r="W17" s="294"/>
      <c r="X17" s="134"/>
    </row>
    <row r="18" spans="1:24" ht="50.1" customHeight="1">
      <c r="A18" s="307"/>
      <c r="B18" s="291"/>
      <c r="C18" s="69" t="s">
        <v>44</v>
      </c>
      <c r="D18" s="60" t="s">
        <v>167</v>
      </c>
      <c r="E18" s="65">
        <v>3</v>
      </c>
      <c r="F18" s="61" t="s">
        <v>168</v>
      </c>
      <c r="G18" s="293"/>
      <c r="H18" s="291"/>
      <c r="I18" s="151"/>
      <c r="J18" s="67"/>
      <c r="K18" s="67"/>
      <c r="L18" s="149"/>
      <c r="M18" s="149"/>
      <c r="N18" s="149">
        <v>1</v>
      </c>
      <c r="O18" s="80"/>
      <c r="P18" s="80"/>
      <c r="Q18" s="80"/>
      <c r="R18" s="80"/>
      <c r="S18" s="80"/>
      <c r="T18" s="80"/>
      <c r="U18" s="80"/>
      <c r="V18" s="80"/>
      <c r="W18" s="291"/>
      <c r="X18" s="134"/>
    </row>
    <row r="19" spans="1:24" ht="38.25" customHeight="1">
      <c r="A19" s="306">
        <v>5</v>
      </c>
      <c r="B19" s="290" t="s">
        <v>169</v>
      </c>
      <c r="C19" s="69" t="s">
        <v>44</v>
      </c>
      <c r="D19" s="60" t="s">
        <v>170</v>
      </c>
      <c r="E19" s="65">
        <v>1</v>
      </c>
      <c r="F19" s="61" t="s">
        <v>171</v>
      </c>
      <c r="G19" s="292" t="s">
        <v>818</v>
      </c>
      <c r="H19" s="290">
        <v>507.81</v>
      </c>
      <c r="I19" s="151"/>
      <c r="J19" s="67"/>
      <c r="K19" s="67"/>
      <c r="L19" s="149"/>
      <c r="M19" s="149">
        <v>1</v>
      </c>
      <c r="N19" s="80"/>
      <c r="O19" s="80"/>
      <c r="P19" s="80"/>
      <c r="Q19" s="80"/>
      <c r="R19" s="80"/>
      <c r="S19" s="80"/>
      <c r="T19" s="80"/>
      <c r="U19" s="80"/>
      <c r="V19" s="80"/>
      <c r="W19" s="290">
        <v>47.99</v>
      </c>
      <c r="X19" s="134"/>
    </row>
    <row r="20" spans="1:24" ht="50.1" customHeight="1">
      <c r="A20" s="307"/>
      <c r="B20" s="291"/>
      <c r="C20" s="69" t="s">
        <v>44</v>
      </c>
      <c r="D20" s="60" t="s">
        <v>172</v>
      </c>
      <c r="E20" s="65">
        <v>2</v>
      </c>
      <c r="F20" s="61" t="s">
        <v>173</v>
      </c>
      <c r="G20" s="293"/>
      <c r="H20" s="291"/>
      <c r="I20" s="151"/>
      <c r="J20" s="67"/>
      <c r="K20" s="67"/>
      <c r="L20" s="149"/>
      <c r="M20" s="149"/>
      <c r="N20" s="149"/>
      <c r="O20" s="149">
        <v>1</v>
      </c>
      <c r="P20" s="80"/>
      <c r="Q20" s="80"/>
      <c r="R20" s="80"/>
      <c r="S20" s="80"/>
      <c r="T20" s="80"/>
      <c r="U20" s="80"/>
      <c r="V20" s="80"/>
      <c r="W20" s="291"/>
      <c r="X20" s="134"/>
    </row>
    <row r="21" spans="1:24" ht="50.1" customHeight="1">
      <c r="A21" s="306">
        <v>6</v>
      </c>
      <c r="B21" s="290" t="s">
        <v>174</v>
      </c>
      <c r="C21" s="69" t="s">
        <v>44</v>
      </c>
      <c r="D21" s="60" t="s">
        <v>175</v>
      </c>
      <c r="E21" s="65">
        <v>1</v>
      </c>
      <c r="F21" s="61" t="s">
        <v>176</v>
      </c>
      <c r="G21" s="292" t="s">
        <v>819</v>
      </c>
      <c r="H21" s="290">
        <v>747.74</v>
      </c>
      <c r="I21" s="151"/>
      <c r="J21" s="67"/>
      <c r="K21" s="67"/>
      <c r="L21" s="149"/>
      <c r="M21" s="149">
        <v>1</v>
      </c>
      <c r="N21" s="80"/>
      <c r="O21" s="80"/>
      <c r="P21" s="80"/>
      <c r="Q21" s="80"/>
      <c r="R21" s="80"/>
      <c r="S21" s="80"/>
      <c r="T21" s="80"/>
      <c r="U21" s="80"/>
      <c r="V21" s="80"/>
      <c r="W21" s="290">
        <v>115.37</v>
      </c>
      <c r="X21" s="134"/>
    </row>
    <row r="22" spans="1:24" ht="50.1" customHeight="1">
      <c r="A22" s="318"/>
      <c r="B22" s="294"/>
      <c r="C22" s="69" t="s">
        <v>44</v>
      </c>
      <c r="D22" s="60" t="s">
        <v>177</v>
      </c>
      <c r="E22" s="65">
        <v>2</v>
      </c>
      <c r="F22" s="61" t="s">
        <v>178</v>
      </c>
      <c r="G22" s="295"/>
      <c r="H22" s="294"/>
      <c r="I22" s="151">
        <v>1</v>
      </c>
      <c r="J22" s="71"/>
      <c r="K22" s="71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294"/>
      <c r="X22" s="134"/>
    </row>
    <row r="23" spans="1:24" ht="50.1" customHeight="1">
      <c r="A23" s="307"/>
      <c r="B23" s="291"/>
      <c r="C23" s="69" t="s">
        <v>44</v>
      </c>
      <c r="D23" s="60" t="s">
        <v>179</v>
      </c>
      <c r="E23" s="65">
        <v>3</v>
      </c>
      <c r="F23" s="61" t="s">
        <v>180</v>
      </c>
      <c r="G23" s="293"/>
      <c r="H23" s="291"/>
      <c r="I23" s="151"/>
      <c r="J23" s="71"/>
      <c r="K23" s="71"/>
      <c r="L23" s="149"/>
      <c r="M23" s="149"/>
      <c r="N23" s="149"/>
      <c r="O23" s="149">
        <v>1</v>
      </c>
      <c r="Q23" s="80"/>
      <c r="R23" s="80"/>
      <c r="S23" s="80"/>
      <c r="T23" s="80"/>
      <c r="U23" s="80"/>
      <c r="V23" s="80"/>
      <c r="W23" s="291"/>
      <c r="X23" s="134"/>
    </row>
    <row r="24" spans="1:24" ht="36.75" customHeight="1">
      <c r="A24" s="306">
        <v>7</v>
      </c>
      <c r="B24" s="290" t="s">
        <v>181</v>
      </c>
      <c r="C24" s="69" t="s">
        <v>44</v>
      </c>
      <c r="D24" s="60" t="s">
        <v>182</v>
      </c>
      <c r="E24" s="65">
        <v>1</v>
      </c>
      <c r="F24" s="61" t="s">
        <v>183</v>
      </c>
      <c r="G24" s="292" t="s">
        <v>820</v>
      </c>
      <c r="H24" s="290">
        <v>507.31</v>
      </c>
      <c r="I24" s="151"/>
      <c r="J24" s="71"/>
      <c r="K24" s="71"/>
      <c r="L24" s="149"/>
      <c r="M24" s="149"/>
      <c r="N24" s="149"/>
      <c r="O24" s="149"/>
      <c r="P24" s="149">
        <v>1</v>
      </c>
      <c r="Q24" s="80"/>
      <c r="R24" s="80"/>
      <c r="S24" s="80"/>
      <c r="T24" s="80"/>
      <c r="U24" s="80"/>
      <c r="V24" s="80"/>
      <c r="W24" s="290">
        <v>161.41999999999999</v>
      </c>
      <c r="X24" s="134"/>
    </row>
    <row r="25" spans="1:24" ht="50.1" customHeight="1">
      <c r="A25" s="307"/>
      <c r="B25" s="291"/>
      <c r="C25" s="69" t="s">
        <v>44</v>
      </c>
      <c r="D25" s="60" t="s">
        <v>184</v>
      </c>
      <c r="E25" s="65">
        <v>2</v>
      </c>
      <c r="F25" s="61" t="s">
        <v>185</v>
      </c>
      <c r="G25" s="293"/>
      <c r="H25" s="291"/>
      <c r="I25" s="151"/>
      <c r="J25" s="71"/>
      <c r="K25" s="83"/>
      <c r="L25" s="149"/>
      <c r="M25" s="149"/>
      <c r="N25" s="149"/>
      <c r="O25" s="149"/>
      <c r="P25" s="149"/>
      <c r="Q25" s="149"/>
      <c r="R25" s="149">
        <v>1</v>
      </c>
      <c r="S25" s="80"/>
      <c r="T25" s="80"/>
      <c r="U25" s="80"/>
      <c r="V25" s="80"/>
      <c r="W25" s="291"/>
      <c r="X25" s="132"/>
    </row>
    <row r="26" spans="1:24" ht="60.75">
      <c r="A26" s="180">
        <v>8</v>
      </c>
      <c r="B26" s="71" t="s">
        <v>186</v>
      </c>
      <c r="C26" s="69" t="s">
        <v>44</v>
      </c>
      <c r="D26" s="60" t="s">
        <v>187</v>
      </c>
      <c r="E26" s="65">
        <v>1</v>
      </c>
      <c r="F26" s="61" t="s">
        <v>188</v>
      </c>
      <c r="G26" s="64" t="s">
        <v>753</v>
      </c>
      <c r="H26" s="71">
        <v>261.70999999999998</v>
      </c>
      <c r="I26" s="151"/>
      <c r="J26" s="64" t="s">
        <v>804</v>
      </c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>
        <v>1</v>
      </c>
      <c r="W26" s="209">
        <v>220.14</v>
      </c>
      <c r="X26" s="132"/>
    </row>
    <row r="27" spans="1:24" ht="81">
      <c r="A27" s="180">
        <v>9</v>
      </c>
      <c r="B27" s="179" t="s">
        <v>189</v>
      </c>
      <c r="C27" s="69" t="s">
        <v>44</v>
      </c>
      <c r="D27" s="60" t="s">
        <v>190</v>
      </c>
      <c r="E27" s="65">
        <v>1</v>
      </c>
      <c r="F27" s="61" t="s">
        <v>191</v>
      </c>
      <c r="G27" s="178" t="s">
        <v>717</v>
      </c>
      <c r="H27" s="179">
        <v>255.97</v>
      </c>
      <c r="I27" s="151"/>
      <c r="J27" s="64" t="s">
        <v>805</v>
      </c>
      <c r="K27" s="83" t="s">
        <v>727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>
        <v>1</v>
      </c>
      <c r="W27" s="210">
        <v>216.64</v>
      </c>
      <c r="X27" s="132"/>
    </row>
    <row r="28" spans="1:24" ht="30" customHeight="1">
      <c r="A28" s="43"/>
      <c r="B28" s="67"/>
      <c r="C28" s="300" t="s">
        <v>21</v>
      </c>
      <c r="D28" s="300"/>
      <c r="E28" s="156">
        <f>E10+E13+E15+E18+E20+E23+E25+E26+E27</f>
        <v>20</v>
      </c>
      <c r="F28" s="67"/>
      <c r="G28" s="67"/>
      <c r="H28" s="82">
        <f>SUM(H8:H27)</f>
        <v>4798.7800000000007</v>
      </c>
      <c r="I28" s="71">
        <f>SUM(I8:I27)</f>
        <v>4</v>
      </c>
      <c r="J28" s="71"/>
      <c r="K28" s="71"/>
      <c r="L28" s="197">
        <f>SUM(L8:L27)</f>
        <v>1</v>
      </c>
      <c r="M28" s="197">
        <f t="shared" ref="M28:U28" si="0">SUM(M8:M27)</f>
        <v>3</v>
      </c>
      <c r="N28" s="197">
        <f t="shared" si="0"/>
        <v>2</v>
      </c>
      <c r="O28" s="197">
        <f>SUM(O8:O27)</f>
        <v>2</v>
      </c>
      <c r="P28" s="197">
        <f>SUM(P8:P27)</f>
        <v>2</v>
      </c>
      <c r="Q28" s="197">
        <f t="shared" si="0"/>
        <v>1</v>
      </c>
      <c r="R28" s="197">
        <f t="shared" si="0"/>
        <v>1</v>
      </c>
      <c r="S28" s="197">
        <f t="shared" si="0"/>
        <v>0</v>
      </c>
      <c r="T28" s="197">
        <f t="shared" si="0"/>
        <v>0</v>
      </c>
      <c r="U28" s="197">
        <f t="shared" si="0"/>
        <v>1</v>
      </c>
      <c r="V28" s="197">
        <f>SUM(V8:V27)</f>
        <v>3</v>
      </c>
      <c r="W28" s="211">
        <f>SUM(W8:W27)</f>
        <v>1419.3999999999996</v>
      </c>
      <c r="X28" s="67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Q47" sqref="Q47"/>
    </sheetView>
  </sheetViews>
  <sheetFormatPr defaultRowHeight="15"/>
  <cols>
    <col min="1" max="1" width="5" customWidth="1"/>
    <col min="2" max="2" width="7.85546875" customWidth="1"/>
    <col min="3" max="4" width="10.7109375" customWidth="1"/>
    <col min="5" max="5" width="4.140625" customWidth="1"/>
    <col min="6" max="6" width="13.7109375" customWidth="1"/>
    <col min="7" max="7" width="13.5703125" customWidth="1"/>
    <col min="8" max="8" width="8.140625" customWidth="1"/>
    <col min="9" max="9" width="3" style="49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10" customWidth="1"/>
    <col min="24" max="24" width="11.7109375" style="137" customWidth="1"/>
  </cols>
  <sheetData>
    <row r="1" spans="1:27" ht="18" customHeight="1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7" ht="16.5" customHeight="1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7" ht="18.75" customHeight="1">
      <c r="A3" s="345" t="s">
        <v>28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39" t="str">
        <f>Summary!X3</f>
        <v>Date:-31.1.2015</v>
      </c>
      <c r="X3" s="340"/>
      <c r="AA3" s="2"/>
    </row>
    <row r="4" spans="1:27" ht="34.5" customHeight="1">
      <c r="A4" s="338" t="s">
        <v>788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7" ht="1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0</v>
      </c>
      <c r="F5" s="336" t="s">
        <v>4</v>
      </c>
      <c r="G5" s="336" t="s">
        <v>5</v>
      </c>
      <c r="H5" s="336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343" t="s">
        <v>14</v>
      </c>
    </row>
    <row r="6" spans="1:27" ht="27" customHeight="1">
      <c r="A6" s="336"/>
      <c r="B6" s="336"/>
      <c r="C6" s="336"/>
      <c r="D6" s="336"/>
      <c r="E6" s="336"/>
      <c r="F6" s="336"/>
      <c r="G6" s="336"/>
      <c r="H6" s="336"/>
      <c r="I6" s="344" t="s">
        <v>7</v>
      </c>
      <c r="J6" s="336" t="s">
        <v>725</v>
      </c>
      <c r="K6" s="336" t="s">
        <v>745</v>
      </c>
      <c r="L6" s="342" t="s">
        <v>15</v>
      </c>
      <c r="M6" s="344" t="s">
        <v>10</v>
      </c>
      <c r="N6" s="336" t="s">
        <v>9</v>
      </c>
      <c r="O6" s="337" t="s">
        <v>17</v>
      </c>
      <c r="P6" s="337"/>
      <c r="Q6" s="336" t="s">
        <v>18</v>
      </c>
      <c r="R6" s="336"/>
      <c r="S6" s="336" t="s">
        <v>55</v>
      </c>
      <c r="T6" s="336"/>
      <c r="U6" s="337" t="s">
        <v>13</v>
      </c>
      <c r="V6" s="336" t="s">
        <v>8</v>
      </c>
      <c r="W6" s="336"/>
      <c r="X6" s="343"/>
    </row>
    <row r="7" spans="1:27" ht="23.25" customHeight="1">
      <c r="A7" s="336"/>
      <c r="B7" s="336"/>
      <c r="C7" s="336"/>
      <c r="D7" s="336"/>
      <c r="E7" s="336"/>
      <c r="F7" s="336"/>
      <c r="G7" s="336"/>
      <c r="H7" s="336"/>
      <c r="I7" s="344"/>
      <c r="J7" s="336"/>
      <c r="K7" s="336"/>
      <c r="L7" s="342"/>
      <c r="M7" s="344"/>
      <c r="N7" s="336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37"/>
      <c r="V7" s="336"/>
      <c r="W7" s="336"/>
      <c r="X7" s="343"/>
    </row>
    <row r="8" spans="1:27">
      <c r="A8" s="328">
        <v>1</v>
      </c>
      <c r="B8" s="328" t="s">
        <v>192</v>
      </c>
      <c r="C8" s="15" t="s">
        <v>50</v>
      </c>
      <c r="D8" s="15" t="s">
        <v>193</v>
      </c>
      <c r="E8" s="18">
        <v>1</v>
      </c>
      <c r="F8" s="19" t="s">
        <v>194</v>
      </c>
      <c r="G8" s="331" t="s">
        <v>852</v>
      </c>
      <c r="H8" s="328">
        <v>489.99</v>
      </c>
      <c r="I8" s="48">
        <v>1</v>
      </c>
      <c r="J8" s="1"/>
      <c r="K8" s="1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28"/>
      <c r="X8" s="136"/>
    </row>
    <row r="9" spans="1:27" ht="25.5">
      <c r="A9" s="330"/>
      <c r="B9" s="330"/>
      <c r="C9" s="15" t="s">
        <v>50</v>
      </c>
      <c r="D9" s="16" t="s">
        <v>744</v>
      </c>
      <c r="E9" s="18">
        <v>2</v>
      </c>
      <c r="F9" s="19" t="s">
        <v>195</v>
      </c>
      <c r="G9" s="333"/>
      <c r="H9" s="330"/>
      <c r="I9" s="48">
        <v>1</v>
      </c>
      <c r="J9" s="1"/>
      <c r="K9" s="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30"/>
      <c r="X9" s="136"/>
    </row>
    <row r="10" spans="1:27">
      <c r="A10" s="328">
        <v>2</v>
      </c>
      <c r="B10" s="328" t="s">
        <v>196</v>
      </c>
      <c r="C10" s="15" t="s">
        <v>49</v>
      </c>
      <c r="D10" s="16" t="s">
        <v>197</v>
      </c>
      <c r="E10" s="17">
        <v>1</v>
      </c>
      <c r="F10" s="19" t="s">
        <v>198</v>
      </c>
      <c r="G10" s="331" t="s">
        <v>690</v>
      </c>
      <c r="H10" s="328">
        <v>723.47</v>
      </c>
      <c r="I10" s="48"/>
      <c r="J10" s="1"/>
      <c r="K10" s="1"/>
      <c r="L10" s="35"/>
      <c r="M10" s="35"/>
      <c r="N10" s="35">
        <v>1</v>
      </c>
      <c r="O10" s="36"/>
      <c r="P10" s="36"/>
      <c r="Q10" s="36"/>
      <c r="R10" s="36"/>
      <c r="S10" s="36"/>
      <c r="T10" s="36"/>
      <c r="U10" s="36"/>
      <c r="V10" s="36"/>
      <c r="W10" s="328">
        <v>146.94999999999999</v>
      </c>
      <c r="X10" s="136"/>
    </row>
    <row r="11" spans="1:27">
      <c r="A11" s="329"/>
      <c r="B11" s="329"/>
      <c r="C11" s="15" t="s">
        <v>49</v>
      </c>
      <c r="D11" s="16" t="s">
        <v>199</v>
      </c>
      <c r="E11" s="17">
        <v>2</v>
      </c>
      <c r="F11" s="19" t="s">
        <v>200</v>
      </c>
      <c r="G11" s="332"/>
      <c r="H11" s="329"/>
      <c r="I11" s="48"/>
      <c r="J11" s="1"/>
      <c r="K11" s="1"/>
      <c r="L11" s="35"/>
      <c r="M11" s="35"/>
      <c r="N11" s="35"/>
      <c r="O11" s="35"/>
      <c r="P11" s="35"/>
      <c r="Q11" s="35"/>
      <c r="R11" s="35">
        <v>1</v>
      </c>
      <c r="S11" s="36"/>
      <c r="T11" s="36"/>
      <c r="U11" s="36"/>
      <c r="V11" s="36"/>
      <c r="W11" s="329"/>
      <c r="X11" s="136"/>
    </row>
    <row r="12" spans="1:27">
      <c r="A12" s="330"/>
      <c r="B12" s="330"/>
      <c r="C12" s="15" t="s">
        <v>49</v>
      </c>
      <c r="D12" s="16" t="s">
        <v>201</v>
      </c>
      <c r="E12" s="17">
        <v>3</v>
      </c>
      <c r="F12" s="19" t="s">
        <v>202</v>
      </c>
      <c r="G12" s="333"/>
      <c r="H12" s="330"/>
      <c r="I12" s="48"/>
      <c r="J12" s="1"/>
      <c r="K12" s="1"/>
      <c r="L12" s="35"/>
      <c r="M12" s="35"/>
      <c r="N12" s="35">
        <v>1</v>
      </c>
      <c r="O12" s="36"/>
      <c r="P12" s="36"/>
      <c r="Q12" s="36"/>
      <c r="R12" s="36"/>
      <c r="S12" s="36"/>
      <c r="T12" s="36"/>
      <c r="U12" s="36"/>
      <c r="V12" s="36"/>
      <c r="W12" s="330"/>
      <c r="X12" s="136"/>
    </row>
    <row r="13" spans="1:27" ht="39">
      <c r="A13" s="328">
        <v>3</v>
      </c>
      <c r="B13" s="328" t="s">
        <v>203</v>
      </c>
      <c r="C13" s="15" t="s">
        <v>49</v>
      </c>
      <c r="D13" s="16" t="s">
        <v>204</v>
      </c>
      <c r="E13" s="17">
        <v>1</v>
      </c>
      <c r="F13" s="22" t="s">
        <v>205</v>
      </c>
      <c r="G13" s="331" t="s">
        <v>853</v>
      </c>
      <c r="H13" s="328">
        <v>727.37</v>
      </c>
      <c r="I13" s="48">
        <v>1</v>
      </c>
      <c r="J13" s="1"/>
      <c r="K13" s="1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28"/>
      <c r="X13" s="136"/>
    </row>
    <row r="14" spans="1:27">
      <c r="A14" s="329"/>
      <c r="B14" s="329"/>
      <c r="C14" s="15" t="s">
        <v>49</v>
      </c>
      <c r="D14" s="16" t="s">
        <v>206</v>
      </c>
      <c r="E14" s="17">
        <v>2</v>
      </c>
      <c r="F14" s="19" t="s">
        <v>207</v>
      </c>
      <c r="G14" s="332"/>
      <c r="H14" s="329"/>
      <c r="I14" s="48">
        <v>1</v>
      </c>
      <c r="J14" s="1"/>
      <c r="K14" s="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29"/>
      <c r="X14" s="136"/>
    </row>
    <row r="15" spans="1:27">
      <c r="A15" s="330"/>
      <c r="B15" s="330"/>
      <c r="C15" s="15" t="s">
        <v>49</v>
      </c>
      <c r="D15" s="16" t="s">
        <v>208</v>
      </c>
      <c r="E15" s="17">
        <v>3</v>
      </c>
      <c r="F15" s="19" t="s">
        <v>209</v>
      </c>
      <c r="G15" s="333"/>
      <c r="H15" s="330"/>
      <c r="I15" s="48">
        <v>1</v>
      </c>
      <c r="J15" s="1"/>
      <c r="K15" s="1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30"/>
      <c r="X15" s="136"/>
    </row>
    <row r="16" spans="1:27" ht="39">
      <c r="A16" s="328">
        <v>4</v>
      </c>
      <c r="B16" s="328" t="s">
        <v>210</v>
      </c>
      <c r="C16" s="15" t="s">
        <v>49</v>
      </c>
      <c r="D16" s="16" t="s">
        <v>211</v>
      </c>
      <c r="E16" s="17">
        <v>1</v>
      </c>
      <c r="F16" s="26" t="s">
        <v>212</v>
      </c>
      <c r="G16" s="331" t="s">
        <v>719</v>
      </c>
      <c r="H16" s="328">
        <v>482.48</v>
      </c>
      <c r="I16" s="48"/>
      <c r="J16" s="1"/>
      <c r="K16" s="1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28"/>
      <c r="X16" s="136"/>
    </row>
    <row r="17" spans="1:24" ht="25.5">
      <c r="A17" s="330"/>
      <c r="B17" s="330"/>
      <c r="C17" s="15" t="s">
        <v>49</v>
      </c>
      <c r="D17" s="16" t="s">
        <v>213</v>
      </c>
      <c r="E17" s="17">
        <v>2</v>
      </c>
      <c r="F17" s="19" t="s">
        <v>214</v>
      </c>
      <c r="G17" s="333"/>
      <c r="H17" s="330"/>
      <c r="I17" s="48"/>
      <c r="J17" s="1"/>
      <c r="K17" s="1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30"/>
      <c r="X17" s="136"/>
    </row>
    <row r="18" spans="1:24" ht="25.5">
      <c r="A18" s="328">
        <v>5</v>
      </c>
      <c r="B18" s="328" t="s">
        <v>215</v>
      </c>
      <c r="C18" s="15" t="s">
        <v>49</v>
      </c>
      <c r="D18" s="16" t="s">
        <v>216</v>
      </c>
      <c r="E18" s="17">
        <v>1</v>
      </c>
      <c r="F18" s="27" t="s">
        <v>217</v>
      </c>
      <c r="G18" s="331" t="s">
        <v>854</v>
      </c>
      <c r="H18" s="328">
        <v>725.97</v>
      </c>
      <c r="I18" s="48">
        <v>1</v>
      </c>
      <c r="J18" s="1"/>
      <c r="K18" s="1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28"/>
      <c r="X18" s="136"/>
    </row>
    <row r="19" spans="1:24">
      <c r="A19" s="329"/>
      <c r="B19" s="329"/>
      <c r="C19" s="15" t="s">
        <v>49</v>
      </c>
      <c r="D19" s="16" t="s">
        <v>218</v>
      </c>
      <c r="E19" s="17">
        <v>2</v>
      </c>
      <c r="F19" s="19" t="s">
        <v>219</v>
      </c>
      <c r="G19" s="332"/>
      <c r="H19" s="329"/>
      <c r="I19" s="48">
        <v>1</v>
      </c>
      <c r="J19" s="1"/>
      <c r="K19" s="1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29"/>
      <c r="X19" s="136"/>
    </row>
    <row r="20" spans="1:24" ht="25.5">
      <c r="A20" s="330"/>
      <c r="B20" s="330"/>
      <c r="C20" s="15" t="s">
        <v>49</v>
      </c>
      <c r="D20" s="16" t="s">
        <v>220</v>
      </c>
      <c r="E20" s="17">
        <v>3</v>
      </c>
      <c r="F20" s="27" t="s">
        <v>221</v>
      </c>
      <c r="G20" s="333"/>
      <c r="H20" s="330"/>
      <c r="I20" s="48">
        <v>1</v>
      </c>
      <c r="J20" s="1"/>
      <c r="K20" s="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30"/>
      <c r="X20" s="136"/>
    </row>
    <row r="21" spans="1:24" ht="25.5">
      <c r="A21" s="328">
        <v>6</v>
      </c>
      <c r="B21" s="328" t="s">
        <v>222</v>
      </c>
      <c r="C21" s="15" t="s">
        <v>49</v>
      </c>
      <c r="D21" s="16" t="s">
        <v>223</v>
      </c>
      <c r="E21" s="17">
        <v>1</v>
      </c>
      <c r="F21" s="27" t="s">
        <v>224</v>
      </c>
      <c r="G21" s="331" t="s">
        <v>855</v>
      </c>
      <c r="H21" s="328">
        <v>493.66</v>
      </c>
      <c r="I21" s="48">
        <v>1</v>
      </c>
      <c r="J21" s="1"/>
      <c r="K21" s="1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28"/>
      <c r="X21" s="136"/>
    </row>
    <row r="22" spans="1:24">
      <c r="A22" s="330"/>
      <c r="B22" s="330"/>
      <c r="C22" s="15" t="s">
        <v>49</v>
      </c>
      <c r="D22" s="16" t="s">
        <v>225</v>
      </c>
      <c r="E22" s="17">
        <v>2</v>
      </c>
      <c r="F22" s="19" t="s">
        <v>226</v>
      </c>
      <c r="G22" s="333"/>
      <c r="H22" s="330"/>
      <c r="I22" s="48">
        <v>1</v>
      </c>
      <c r="J22" s="1"/>
      <c r="K22" s="1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30"/>
      <c r="X22" s="136"/>
    </row>
    <row r="23" spans="1:24">
      <c r="A23" s="328">
        <v>7</v>
      </c>
      <c r="B23" s="328" t="s">
        <v>227</v>
      </c>
      <c r="C23" s="15" t="s">
        <v>49</v>
      </c>
      <c r="D23" s="16" t="s">
        <v>228</v>
      </c>
      <c r="E23" s="17">
        <v>1</v>
      </c>
      <c r="F23" s="19" t="s">
        <v>229</v>
      </c>
      <c r="G23" s="331" t="s">
        <v>854</v>
      </c>
      <c r="H23" s="328">
        <v>729.47</v>
      </c>
      <c r="I23" s="48">
        <v>1</v>
      </c>
      <c r="J23" s="1"/>
      <c r="K23" s="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28"/>
      <c r="X23" s="136"/>
    </row>
    <row r="24" spans="1:24">
      <c r="A24" s="329"/>
      <c r="B24" s="329"/>
      <c r="C24" s="15" t="s">
        <v>49</v>
      </c>
      <c r="D24" s="16" t="s">
        <v>230</v>
      </c>
      <c r="E24" s="17">
        <v>2</v>
      </c>
      <c r="F24" s="19" t="s">
        <v>231</v>
      </c>
      <c r="G24" s="332"/>
      <c r="H24" s="329"/>
      <c r="I24" s="48">
        <v>1</v>
      </c>
      <c r="J24" s="1"/>
      <c r="K24" s="1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9"/>
      <c r="X24" s="136"/>
    </row>
    <row r="25" spans="1:24" ht="25.5">
      <c r="A25" s="330"/>
      <c r="B25" s="330"/>
      <c r="C25" s="15" t="s">
        <v>49</v>
      </c>
      <c r="D25" s="16" t="s">
        <v>232</v>
      </c>
      <c r="E25" s="17">
        <v>3</v>
      </c>
      <c r="F25" s="27" t="s">
        <v>233</v>
      </c>
      <c r="G25" s="333"/>
      <c r="H25" s="330"/>
      <c r="I25" s="48">
        <v>1</v>
      </c>
      <c r="J25" s="1"/>
      <c r="K25" s="1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30"/>
      <c r="X25" s="136"/>
    </row>
    <row r="26" spans="1:24">
      <c r="A26" s="328">
        <v>8</v>
      </c>
      <c r="B26" s="328" t="s">
        <v>234</v>
      </c>
      <c r="C26" s="15" t="s">
        <v>49</v>
      </c>
      <c r="D26" s="16" t="s">
        <v>235</v>
      </c>
      <c r="E26" s="17">
        <v>1</v>
      </c>
      <c r="F26" s="19" t="s">
        <v>236</v>
      </c>
      <c r="G26" s="331" t="s">
        <v>676</v>
      </c>
      <c r="H26" s="328">
        <v>738.48</v>
      </c>
      <c r="I26" s="48"/>
      <c r="J26" s="1"/>
      <c r="K26" s="1"/>
      <c r="L26" s="143"/>
      <c r="M26" s="143"/>
      <c r="N26" s="143"/>
      <c r="O26" s="143"/>
      <c r="P26" s="143"/>
      <c r="Q26" s="143">
        <v>1</v>
      </c>
      <c r="R26" s="36"/>
      <c r="S26" s="36"/>
      <c r="T26" s="36"/>
      <c r="U26" s="36"/>
      <c r="V26" s="36"/>
      <c r="W26" s="328">
        <v>294.67</v>
      </c>
      <c r="X26" s="136"/>
    </row>
    <row r="27" spans="1:24" ht="25.5">
      <c r="A27" s="329"/>
      <c r="B27" s="329"/>
      <c r="C27" s="15" t="s">
        <v>49</v>
      </c>
      <c r="D27" s="16" t="s">
        <v>237</v>
      </c>
      <c r="E27" s="17">
        <v>2</v>
      </c>
      <c r="F27" s="27" t="s">
        <v>238</v>
      </c>
      <c r="G27" s="332"/>
      <c r="H27" s="329"/>
      <c r="I27" s="48"/>
      <c r="J27" s="1"/>
      <c r="K27" s="1"/>
      <c r="L27" s="143"/>
      <c r="M27" s="143"/>
      <c r="N27" s="143"/>
      <c r="O27" s="143"/>
      <c r="P27" s="143"/>
      <c r="Q27" s="143"/>
      <c r="R27" s="143">
        <v>1</v>
      </c>
      <c r="S27" s="36"/>
      <c r="T27" s="36"/>
      <c r="U27" s="36"/>
      <c r="V27" s="36"/>
      <c r="W27" s="329"/>
      <c r="X27" s="136"/>
    </row>
    <row r="28" spans="1:24">
      <c r="A28" s="330"/>
      <c r="B28" s="330"/>
      <c r="C28" s="15" t="s">
        <v>49</v>
      </c>
      <c r="D28" s="16" t="s">
        <v>239</v>
      </c>
      <c r="E28" s="17">
        <v>3</v>
      </c>
      <c r="F28" s="19" t="s">
        <v>240</v>
      </c>
      <c r="G28" s="333"/>
      <c r="H28" s="330"/>
      <c r="I28" s="48"/>
      <c r="J28" s="1"/>
      <c r="K28" s="1"/>
      <c r="L28" s="143"/>
      <c r="M28" s="143"/>
      <c r="N28" s="143"/>
      <c r="O28" s="143"/>
      <c r="P28" s="143">
        <v>1</v>
      </c>
      <c r="Q28" s="36"/>
      <c r="R28" s="36"/>
      <c r="S28" s="36"/>
      <c r="T28" s="36"/>
      <c r="U28" s="36"/>
      <c r="V28" s="36"/>
      <c r="W28" s="330"/>
      <c r="X28" s="136"/>
    </row>
    <row r="29" spans="1:24" ht="30">
      <c r="A29" s="14">
        <v>9</v>
      </c>
      <c r="B29" s="14" t="s">
        <v>241</v>
      </c>
      <c r="C29" s="15" t="s">
        <v>49</v>
      </c>
      <c r="D29" s="16" t="s">
        <v>242</v>
      </c>
      <c r="E29" s="17">
        <v>1</v>
      </c>
      <c r="F29" s="19" t="s">
        <v>243</v>
      </c>
      <c r="G29" s="142" t="s">
        <v>786</v>
      </c>
      <c r="H29" s="14">
        <v>245.61</v>
      </c>
      <c r="I29" s="48"/>
      <c r="J29" s="1"/>
      <c r="K29" s="1"/>
      <c r="L29" s="143"/>
      <c r="M29" s="143"/>
      <c r="N29" s="143"/>
      <c r="O29" s="143">
        <v>1</v>
      </c>
      <c r="P29" s="36"/>
      <c r="Q29" s="36"/>
      <c r="R29" s="36"/>
      <c r="S29" s="36"/>
      <c r="T29" s="36"/>
      <c r="U29" s="36"/>
      <c r="V29" s="36"/>
      <c r="W29" s="14">
        <v>72.209999999999994</v>
      </c>
      <c r="X29" s="136" t="s">
        <v>867</v>
      </c>
    </row>
    <row r="30" spans="1:24">
      <c r="A30" s="328">
        <v>10</v>
      </c>
      <c r="B30" s="328" t="s">
        <v>244</v>
      </c>
      <c r="C30" s="15" t="s">
        <v>245</v>
      </c>
      <c r="D30" s="16" t="s">
        <v>246</v>
      </c>
      <c r="E30" s="17">
        <v>1</v>
      </c>
      <c r="F30" s="19" t="s">
        <v>247</v>
      </c>
      <c r="G30" s="331" t="s">
        <v>691</v>
      </c>
      <c r="H30" s="328">
        <v>489.32</v>
      </c>
      <c r="I30" s="48"/>
      <c r="J30" s="346" t="s">
        <v>731</v>
      </c>
      <c r="K30" s="346" t="s">
        <v>727</v>
      </c>
      <c r="L30" s="35"/>
      <c r="M30" s="35"/>
      <c r="N30" s="35"/>
      <c r="O30" s="35"/>
      <c r="P30" s="35"/>
      <c r="Q30" s="35"/>
      <c r="R30" s="35"/>
      <c r="S30" s="35"/>
      <c r="T30" s="35">
        <v>1</v>
      </c>
      <c r="U30" s="36"/>
      <c r="V30" s="36"/>
      <c r="W30" s="328">
        <v>285.7</v>
      </c>
      <c r="X30" s="136"/>
    </row>
    <row r="31" spans="1:24">
      <c r="A31" s="330"/>
      <c r="B31" s="330"/>
      <c r="C31" s="15" t="s">
        <v>245</v>
      </c>
      <c r="D31" s="16" t="s">
        <v>245</v>
      </c>
      <c r="E31" s="17">
        <v>2</v>
      </c>
      <c r="F31" s="19" t="s">
        <v>248</v>
      </c>
      <c r="G31" s="333"/>
      <c r="H31" s="330"/>
      <c r="I31" s="48"/>
      <c r="J31" s="347"/>
      <c r="K31" s="347"/>
      <c r="L31" s="35"/>
      <c r="M31" s="35"/>
      <c r="N31" s="35"/>
      <c r="O31" s="35"/>
      <c r="P31" s="35"/>
      <c r="Q31" s="35"/>
      <c r="R31" s="35">
        <v>1</v>
      </c>
      <c r="S31" s="36"/>
      <c r="T31" s="36"/>
      <c r="U31" s="36"/>
      <c r="V31" s="36"/>
      <c r="W31" s="330"/>
      <c r="X31" s="136"/>
    </row>
    <row r="32" spans="1:24" ht="25.5">
      <c r="A32" s="328">
        <v>11</v>
      </c>
      <c r="B32" s="328" t="s">
        <v>249</v>
      </c>
      <c r="C32" s="15" t="s">
        <v>245</v>
      </c>
      <c r="D32" s="16" t="s">
        <v>250</v>
      </c>
      <c r="E32" s="17">
        <v>1</v>
      </c>
      <c r="F32" s="19" t="s">
        <v>251</v>
      </c>
      <c r="G32" s="331" t="s">
        <v>751</v>
      </c>
      <c r="H32" s="328">
        <v>489.32</v>
      </c>
      <c r="I32" s="48"/>
      <c r="J32" s="1"/>
      <c r="K32" s="1"/>
      <c r="L32" s="35"/>
      <c r="M32" s="35"/>
      <c r="N32" s="35"/>
      <c r="O32" s="35"/>
      <c r="P32" s="35"/>
      <c r="Q32" s="35"/>
      <c r="R32" s="35"/>
      <c r="S32" s="35"/>
      <c r="T32" s="35"/>
      <c r="U32" s="35">
        <v>1</v>
      </c>
      <c r="V32" s="36"/>
      <c r="W32" s="328">
        <v>399.74</v>
      </c>
      <c r="X32" s="136"/>
    </row>
    <row r="33" spans="1:24" ht="25.5">
      <c r="A33" s="330"/>
      <c r="B33" s="330"/>
      <c r="C33" s="15" t="s">
        <v>245</v>
      </c>
      <c r="D33" s="16" t="s">
        <v>252</v>
      </c>
      <c r="E33" s="17">
        <v>2</v>
      </c>
      <c r="F33" s="19" t="s">
        <v>253</v>
      </c>
      <c r="G33" s="333"/>
      <c r="H33" s="330"/>
      <c r="I33" s="48"/>
      <c r="J33" s="1"/>
      <c r="K33" s="1"/>
      <c r="L33" s="35"/>
      <c r="M33" s="35"/>
      <c r="N33" s="35"/>
      <c r="O33" s="35"/>
      <c r="P33" s="35"/>
      <c r="Q33" s="35"/>
      <c r="R33" s="35"/>
      <c r="S33" s="35"/>
      <c r="T33" s="35"/>
      <c r="U33" s="35">
        <v>1</v>
      </c>
      <c r="V33" s="36"/>
      <c r="W33" s="330"/>
      <c r="X33" s="136"/>
    </row>
    <row r="34" spans="1:24" ht="38.25">
      <c r="A34" s="328">
        <v>12</v>
      </c>
      <c r="B34" s="328" t="s">
        <v>330</v>
      </c>
      <c r="C34" s="20" t="s">
        <v>51</v>
      </c>
      <c r="D34" s="15" t="s">
        <v>331</v>
      </c>
      <c r="E34" s="18">
        <v>1</v>
      </c>
      <c r="F34" s="27" t="s">
        <v>332</v>
      </c>
      <c r="G34" s="331" t="s">
        <v>692</v>
      </c>
      <c r="H34" s="328">
        <v>737.13</v>
      </c>
      <c r="I34" s="48"/>
      <c r="J34" s="1"/>
      <c r="K34" s="1"/>
      <c r="L34" s="35"/>
      <c r="M34" s="35"/>
      <c r="N34" s="35"/>
      <c r="O34" s="35"/>
      <c r="P34" s="72">
        <v>1</v>
      </c>
      <c r="Q34" s="36"/>
      <c r="R34" s="36"/>
      <c r="S34" s="36"/>
      <c r="T34" s="36"/>
      <c r="U34" s="36"/>
      <c r="V34" s="36"/>
      <c r="W34" s="328">
        <v>161.75</v>
      </c>
      <c r="X34" s="136"/>
    </row>
    <row r="35" spans="1:24" ht="25.5">
      <c r="A35" s="329"/>
      <c r="B35" s="329"/>
      <c r="C35" s="20" t="s">
        <v>51</v>
      </c>
      <c r="D35" s="15" t="s">
        <v>333</v>
      </c>
      <c r="E35" s="18">
        <v>2</v>
      </c>
      <c r="F35" s="19" t="s">
        <v>334</v>
      </c>
      <c r="G35" s="332"/>
      <c r="H35" s="329"/>
      <c r="I35" s="48"/>
      <c r="J35" s="1"/>
      <c r="K35" s="1"/>
      <c r="L35" s="72"/>
      <c r="M35" s="72"/>
      <c r="N35" s="72"/>
      <c r="O35" s="72"/>
      <c r="P35" s="72"/>
      <c r="Q35" s="72"/>
      <c r="R35" s="72">
        <v>1</v>
      </c>
      <c r="S35" s="36"/>
      <c r="T35" s="36"/>
      <c r="U35" s="36"/>
      <c r="V35" s="36"/>
      <c r="W35" s="329"/>
      <c r="X35" s="136"/>
    </row>
    <row r="36" spans="1:24" ht="39">
      <c r="A36" s="330"/>
      <c r="B36" s="330"/>
      <c r="C36" s="20" t="s">
        <v>51</v>
      </c>
      <c r="D36" s="15" t="s">
        <v>335</v>
      </c>
      <c r="E36" s="18">
        <v>3</v>
      </c>
      <c r="F36" s="22" t="s">
        <v>336</v>
      </c>
      <c r="G36" s="333"/>
      <c r="H36" s="330"/>
      <c r="I36" s="48">
        <v>1</v>
      </c>
      <c r="J36" s="1"/>
      <c r="K36" s="1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30"/>
      <c r="X36" s="136" t="s">
        <v>722</v>
      </c>
    </row>
    <row r="37" spans="1:24" ht="39">
      <c r="A37" s="328">
        <v>13</v>
      </c>
      <c r="B37" s="328" t="s">
        <v>337</v>
      </c>
      <c r="C37" s="20" t="s">
        <v>51</v>
      </c>
      <c r="D37" s="15" t="s">
        <v>338</v>
      </c>
      <c r="E37" s="18">
        <v>1</v>
      </c>
      <c r="F37" s="24" t="s">
        <v>339</v>
      </c>
      <c r="G37" s="331" t="s">
        <v>856</v>
      </c>
      <c r="H37" s="328">
        <v>492.49</v>
      </c>
      <c r="I37" s="48">
        <v>1</v>
      </c>
      <c r="J37" s="1"/>
      <c r="K37" s="1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48">
        <v>494.15170999999998</v>
      </c>
      <c r="X37" s="136"/>
    </row>
    <row r="38" spans="1:24" ht="26.25">
      <c r="A38" s="330"/>
      <c r="B38" s="330"/>
      <c r="C38" s="20" t="s">
        <v>51</v>
      </c>
      <c r="D38" s="15" t="s">
        <v>340</v>
      </c>
      <c r="E38" s="18">
        <v>2</v>
      </c>
      <c r="F38" s="25" t="s">
        <v>341</v>
      </c>
      <c r="G38" s="333"/>
      <c r="H38" s="330"/>
      <c r="I38" s="48"/>
      <c r="J38" s="1"/>
      <c r="K38" s="1"/>
      <c r="L38" s="72"/>
      <c r="M38" s="72">
        <v>1</v>
      </c>
      <c r="N38" s="36"/>
      <c r="O38" s="36"/>
      <c r="P38" s="36"/>
      <c r="Q38" s="36"/>
      <c r="R38" s="36"/>
      <c r="S38" s="36"/>
      <c r="T38" s="36"/>
      <c r="U38" s="36"/>
      <c r="V38" s="36"/>
      <c r="W38" s="349"/>
      <c r="X38" s="136"/>
    </row>
    <row r="39" spans="1:24" ht="25.5">
      <c r="A39" s="328">
        <v>14</v>
      </c>
      <c r="B39" s="328" t="s">
        <v>342</v>
      </c>
      <c r="C39" s="20" t="s">
        <v>51</v>
      </c>
      <c r="D39" s="15" t="s">
        <v>343</v>
      </c>
      <c r="E39" s="18">
        <v>1</v>
      </c>
      <c r="F39" s="19" t="s">
        <v>344</v>
      </c>
      <c r="G39" s="331" t="s">
        <v>857</v>
      </c>
      <c r="H39" s="328">
        <v>493.07</v>
      </c>
      <c r="I39" s="48"/>
      <c r="J39" s="1"/>
      <c r="K39" s="1"/>
      <c r="L39" s="72"/>
      <c r="M39" s="72">
        <v>1</v>
      </c>
      <c r="N39" s="36"/>
      <c r="O39" s="36"/>
      <c r="P39" s="36"/>
      <c r="Q39" s="36"/>
      <c r="R39" s="36"/>
      <c r="S39" s="36"/>
      <c r="T39" s="36"/>
      <c r="U39" s="36"/>
      <c r="V39" s="36"/>
      <c r="W39" s="348">
        <v>49.25</v>
      </c>
      <c r="X39" s="136"/>
    </row>
    <row r="40" spans="1:24" ht="26.25">
      <c r="A40" s="330"/>
      <c r="B40" s="330"/>
      <c r="C40" s="20" t="s">
        <v>51</v>
      </c>
      <c r="D40" s="15" t="s">
        <v>345</v>
      </c>
      <c r="E40" s="18">
        <v>2</v>
      </c>
      <c r="F40" s="25" t="s">
        <v>346</v>
      </c>
      <c r="G40" s="333"/>
      <c r="H40" s="330"/>
      <c r="I40" s="48"/>
      <c r="J40" s="1"/>
      <c r="K40" s="1"/>
      <c r="L40" s="72"/>
      <c r="M40" s="72">
        <v>1</v>
      </c>
      <c r="N40" s="36"/>
      <c r="O40" s="36"/>
      <c r="P40" s="36"/>
      <c r="Q40" s="36"/>
      <c r="R40" s="36"/>
      <c r="S40" s="36"/>
      <c r="T40" s="36"/>
      <c r="U40" s="36"/>
      <c r="V40" s="36"/>
      <c r="W40" s="349"/>
      <c r="X40" s="136"/>
    </row>
    <row r="41" spans="1:24" ht="26.25">
      <c r="A41" s="328">
        <v>15</v>
      </c>
      <c r="B41" s="328" t="s">
        <v>347</v>
      </c>
      <c r="C41" s="20" t="s">
        <v>51</v>
      </c>
      <c r="D41" s="15" t="s">
        <v>348</v>
      </c>
      <c r="E41" s="18">
        <v>1</v>
      </c>
      <c r="F41" s="25" t="s">
        <v>349</v>
      </c>
      <c r="G41" s="331" t="s">
        <v>858</v>
      </c>
      <c r="H41" s="328">
        <v>488.65</v>
      </c>
      <c r="I41" s="48"/>
      <c r="J41" s="1"/>
      <c r="K41" s="1"/>
      <c r="L41" s="72"/>
      <c r="M41" s="72"/>
      <c r="N41" s="72">
        <v>1</v>
      </c>
      <c r="O41" s="36"/>
      <c r="P41" s="36"/>
      <c r="Q41" s="36"/>
      <c r="R41" s="36"/>
      <c r="S41" s="36"/>
      <c r="T41" s="36"/>
      <c r="U41" s="36"/>
      <c r="V41" s="36"/>
      <c r="W41" s="328">
        <v>163.56</v>
      </c>
      <c r="X41" s="136"/>
    </row>
    <row r="42" spans="1:24" ht="39">
      <c r="A42" s="330"/>
      <c r="B42" s="330"/>
      <c r="C42" s="20" t="s">
        <v>51</v>
      </c>
      <c r="D42" s="15" t="s">
        <v>350</v>
      </c>
      <c r="E42" s="18">
        <v>2</v>
      </c>
      <c r="F42" s="24" t="s">
        <v>351</v>
      </c>
      <c r="G42" s="333"/>
      <c r="H42" s="330"/>
      <c r="I42" s="48"/>
      <c r="J42" s="1"/>
      <c r="K42" s="1"/>
      <c r="L42" s="72"/>
      <c r="M42" s="72"/>
      <c r="N42" s="72"/>
      <c r="O42" s="72"/>
      <c r="P42" s="72">
        <v>1</v>
      </c>
      <c r="Q42" s="36"/>
      <c r="R42" s="36"/>
      <c r="S42" s="36"/>
      <c r="T42" s="36"/>
      <c r="U42" s="36"/>
      <c r="V42" s="36"/>
      <c r="W42" s="330"/>
      <c r="X42" s="136"/>
    </row>
    <row r="43" spans="1:24" ht="25.5">
      <c r="A43" s="14">
        <v>16</v>
      </c>
      <c r="B43" s="14" t="s">
        <v>352</v>
      </c>
      <c r="C43" s="20" t="s">
        <v>51</v>
      </c>
      <c r="D43" s="15" t="s">
        <v>353</v>
      </c>
      <c r="E43" s="18">
        <v>1</v>
      </c>
      <c r="F43" s="19" t="s">
        <v>354</v>
      </c>
      <c r="G43" s="215" t="s">
        <v>752</v>
      </c>
      <c r="H43" s="14">
        <v>242.57</v>
      </c>
      <c r="I43" s="48"/>
      <c r="J43" s="1"/>
      <c r="K43" s="1"/>
      <c r="L43" s="72"/>
      <c r="M43" s="72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14">
        <v>26.83</v>
      </c>
      <c r="X43" s="136"/>
    </row>
    <row r="44" spans="1:24" ht="25.5">
      <c r="A44" s="328">
        <v>17</v>
      </c>
      <c r="B44" s="328" t="s">
        <v>355</v>
      </c>
      <c r="C44" s="15" t="s">
        <v>36</v>
      </c>
      <c r="D44" s="16" t="s">
        <v>36</v>
      </c>
      <c r="E44" s="17">
        <v>1</v>
      </c>
      <c r="F44" s="19" t="s">
        <v>356</v>
      </c>
      <c r="G44" s="331" t="s">
        <v>693</v>
      </c>
      <c r="H44" s="328">
        <v>505.69</v>
      </c>
      <c r="I44" s="48"/>
      <c r="J44" s="1"/>
      <c r="K44" s="1"/>
      <c r="L44" s="72"/>
      <c r="M44" s="72"/>
      <c r="N44" s="72"/>
      <c r="O44" s="72"/>
      <c r="P44" s="72"/>
      <c r="Q44" s="72"/>
      <c r="R44" s="72">
        <v>1</v>
      </c>
      <c r="S44" s="36"/>
      <c r="T44" s="36"/>
      <c r="U44" s="36"/>
      <c r="V44" s="36"/>
      <c r="W44" s="328">
        <v>297.87</v>
      </c>
      <c r="X44" s="136"/>
    </row>
    <row r="45" spans="1:24" ht="25.5">
      <c r="A45" s="330"/>
      <c r="B45" s="330"/>
      <c r="C45" s="15" t="s">
        <v>36</v>
      </c>
      <c r="D45" s="16" t="s">
        <v>357</v>
      </c>
      <c r="E45" s="17">
        <v>2</v>
      </c>
      <c r="F45" s="19" t="s">
        <v>358</v>
      </c>
      <c r="G45" s="333"/>
      <c r="H45" s="330"/>
      <c r="I45" s="48"/>
      <c r="J45" s="1"/>
      <c r="K45" s="1"/>
      <c r="L45" s="72"/>
      <c r="M45" s="72"/>
      <c r="N45" s="72"/>
      <c r="O45" s="72"/>
      <c r="P45" s="72"/>
      <c r="Q45" s="72"/>
      <c r="R45" s="72">
        <v>1</v>
      </c>
      <c r="S45" s="36"/>
      <c r="T45" s="36"/>
      <c r="U45" s="36"/>
      <c r="V45" s="36"/>
      <c r="W45" s="330"/>
      <c r="X45" s="136"/>
    </row>
    <row r="46" spans="1:24" ht="39">
      <c r="A46" s="328">
        <v>18</v>
      </c>
      <c r="B46" s="328" t="s">
        <v>359</v>
      </c>
      <c r="C46" s="15" t="s">
        <v>36</v>
      </c>
      <c r="D46" s="16" t="s">
        <v>360</v>
      </c>
      <c r="E46" s="17">
        <v>1</v>
      </c>
      <c r="F46" s="22" t="s">
        <v>361</v>
      </c>
      <c r="G46" s="331" t="s">
        <v>859</v>
      </c>
      <c r="H46" s="328">
        <v>509.48</v>
      </c>
      <c r="I46" s="48"/>
      <c r="J46" s="1"/>
      <c r="K46" s="1"/>
      <c r="L46" s="72"/>
      <c r="M46" s="72">
        <v>1</v>
      </c>
      <c r="N46" s="36"/>
      <c r="O46" s="36"/>
      <c r="P46" s="36"/>
      <c r="Q46" s="36"/>
      <c r="R46" s="36"/>
      <c r="S46" s="36"/>
      <c r="T46" s="36"/>
      <c r="U46" s="36"/>
      <c r="V46" s="36"/>
      <c r="W46" s="328"/>
      <c r="X46" s="136"/>
    </row>
    <row r="47" spans="1:24" ht="30.75" customHeight="1">
      <c r="A47" s="330"/>
      <c r="B47" s="330"/>
      <c r="C47" s="15" t="s">
        <v>36</v>
      </c>
      <c r="D47" s="16" t="s">
        <v>362</v>
      </c>
      <c r="E47" s="17">
        <v>2</v>
      </c>
      <c r="F47" s="19" t="s">
        <v>363</v>
      </c>
      <c r="G47" s="333"/>
      <c r="H47" s="330"/>
      <c r="I47" s="48">
        <v>1</v>
      </c>
      <c r="J47" s="1"/>
      <c r="K47" s="1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30"/>
      <c r="X47" s="136"/>
    </row>
    <row r="48" spans="1:24" ht="26.25">
      <c r="A48" s="14">
        <v>19</v>
      </c>
      <c r="B48" s="14" t="s">
        <v>364</v>
      </c>
      <c r="C48" s="15" t="s">
        <v>36</v>
      </c>
      <c r="D48" s="16" t="s">
        <v>365</v>
      </c>
      <c r="E48" s="17">
        <v>1</v>
      </c>
      <c r="F48" s="22" t="s">
        <v>366</v>
      </c>
      <c r="G48" s="141" t="s">
        <v>693</v>
      </c>
      <c r="H48" s="14">
        <v>254.09</v>
      </c>
      <c r="I48" s="48"/>
      <c r="J48" s="1"/>
      <c r="K48" s="1"/>
      <c r="L48" s="72"/>
      <c r="M48" s="72"/>
      <c r="N48" s="72"/>
      <c r="O48" s="72"/>
      <c r="P48" s="72">
        <v>1</v>
      </c>
      <c r="Q48" s="36"/>
      <c r="R48" s="36"/>
      <c r="S48" s="36"/>
      <c r="T48" s="36"/>
      <c r="U48" s="36"/>
      <c r="V48" s="36"/>
      <c r="W48" s="504">
        <v>72.099999999999994</v>
      </c>
      <c r="X48" s="136"/>
    </row>
    <row r="49" spans="1:24">
      <c r="A49" s="1"/>
      <c r="B49" s="1"/>
      <c r="C49" s="334" t="s">
        <v>21</v>
      </c>
      <c r="D49" s="334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48">
        <f>SUM(I8:I48)</f>
        <v>16</v>
      </c>
      <c r="J49" s="1"/>
      <c r="K49" s="1"/>
      <c r="L49" s="207">
        <f t="shared" ref="L49:W49" si="0">SUM(L8:L48)</f>
        <v>0</v>
      </c>
      <c r="M49" s="207">
        <f t="shared" si="0"/>
        <v>5</v>
      </c>
      <c r="N49" s="207">
        <f>SUM(N8:N48)</f>
        <v>3</v>
      </c>
      <c r="O49" s="207">
        <f t="shared" si="0"/>
        <v>1</v>
      </c>
      <c r="P49" s="207">
        <f>SUM(P8:P48)</f>
        <v>4</v>
      </c>
      <c r="Q49" s="207">
        <f t="shared" si="0"/>
        <v>1</v>
      </c>
      <c r="R49" s="207">
        <f t="shared" si="0"/>
        <v>6</v>
      </c>
      <c r="S49" s="207">
        <f t="shared" si="0"/>
        <v>0</v>
      </c>
      <c r="T49" s="207">
        <f t="shared" si="0"/>
        <v>1</v>
      </c>
      <c r="U49" s="207">
        <f t="shared" si="0"/>
        <v>2</v>
      </c>
      <c r="V49" s="207">
        <f t="shared" si="0"/>
        <v>0</v>
      </c>
      <c r="W49" s="96">
        <f t="shared" si="0"/>
        <v>2464.7817099999997</v>
      </c>
      <c r="X49" s="136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W20" sqref="W20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49" hidden="1" customWidth="1"/>
    <col min="10" max="10" width="9.5703125" style="49" customWidth="1"/>
    <col min="11" max="11" width="9.42578125" style="49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1.5703125" style="122" customWidth="1"/>
  </cols>
  <sheetData>
    <row r="1" spans="1:24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>
      <c r="A3" s="363" t="s">
        <v>778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5"/>
      <c r="W3" s="362" t="str">
        <f>Summary!X3</f>
        <v>Date:-31.1.2015</v>
      </c>
      <c r="X3" s="340"/>
    </row>
    <row r="4" spans="1:24" ht="32.25" customHeight="1">
      <c r="A4" s="341" t="s">
        <v>845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3.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31</v>
      </c>
      <c r="F5" s="336" t="s">
        <v>4</v>
      </c>
      <c r="G5" s="336" t="s">
        <v>5</v>
      </c>
      <c r="H5" s="336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336" t="s">
        <v>14</v>
      </c>
    </row>
    <row r="6" spans="1:24" ht="27" customHeight="1">
      <c r="A6" s="336"/>
      <c r="B6" s="336"/>
      <c r="C6" s="336"/>
      <c r="D6" s="336"/>
      <c r="E6" s="336"/>
      <c r="F6" s="336"/>
      <c r="G6" s="336"/>
      <c r="H6" s="336"/>
      <c r="I6" s="344" t="s">
        <v>7</v>
      </c>
      <c r="J6" s="336" t="s">
        <v>725</v>
      </c>
      <c r="K6" s="336" t="s">
        <v>726</v>
      </c>
      <c r="L6" s="361" t="s">
        <v>15</v>
      </c>
      <c r="M6" s="359" t="s">
        <v>10</v>
      </c>
      <c r="N6" s="336" t="s">
        <v>9</v>
      </c>
      <c r="O6" s="337" t="s">
        <v>17</v>
      </c>
      <c r="P6" s="337"/>
      <c r="Q6" s="336" t="s">
        <v>18</v>
      </c>
      <c r="R6" s="336"/>
      <c r="S6" s="336" t="s">
        <v>55</v>
      </c>
      <c r="T6" s="336"/>
      <c r="U6" s="360" t="s">
        <v>13</v>
      </c>
      <c r="V6" s="358" t="s">
        <v>8</v>
      </c>
      <c r="W6" s="336"/>
      <c r="X6" s="336"/>
    </row>
    <row r="7" spans="1:24" ht="22.5" customHeight="1">
      <c r="A7" s="336"/>
      <c r="B7" s="336"/>
      <c r="C7" s="336"/>
      <c r="D7" s="336"/>
      <c r="E7" s="336"/>
      <c r="F7" s="336"/>
      <c r="G7" s="336"/>
      <c r="H7" s="336"/>
      <c r="I7" s="344"/>
      <c r="J7" s="336"/>
      <c r="K7" s="336"/>
      <c r="L7" s="361"/>
      <c r="M7" s="359"/>
      <c r="N7" s="336"/>
      <c r="O7" s="90" t="s">
        <v>11</v>
      </c>
      <c r="P7" s="90" t="s">
        <v>12</v>
      </c>
      <c r="Q7" s="90" t="s">
        <v>11</v>
      </c>
      <c r="R7" s="90" t="s">
        <v>12</v>
      </c>
      <c r="S7" s="90" t="s">
        <v>11</v>
      </c>
      <c r="T7" s="90" t="s">
        <v>12</v>
      </c>
      <c r="U7" s="360"/>
      <c r="V7" s="358"/>
      <c r="W7" s="336"/>
      <c r="X7" s="336"/>
    </row>
    <row r="8" spans="1:24" ht="26.25">
      <c r="A8" s="328">
        <v>1</v>
      </c>
      <c r="B8" s="328" t="s">
        <v>90</v>
      </c>
      <c r="C8" s="15" t="s">
        <v>41</v>
      </c>
      <c r="D8" s="15" t="s">
        <v>91</v>
      </c>
      <c r="E8" s="18">
        <v>1</v>
      </c>
      <c r="F8" s="23" t="s">
        <v>92</v>
      </c>
      <c r="G8" s="353" t="s">
        <v>806</v>
      </c>
      <c r="H8" s="328">
        <v>517.13</v>
      </c>
      <c r="I8" s="48"/>
      <c r="J8" s="298"/>
      <c r="K8" s="298"/>
      <c r="L8" s="147"/>
      <c r="M8" s="147"/>
      <c r="N8" s="147"/>
      <c r="O8" s="147"/>
      <c r="P8" s="72">
        <v>1</v>
      </c>
      <c r="Q8" s="36"/>
      <c r="R8" s="36"/>
      <c r="S8" s="36"/>
      <c r="T8" s="36"/>
      <c r="U8" s="36"/>
      <c r="V8" s="36"/>
      <c r="W8" s="328">
        <v>165.65</v>
      </c>
      <c r="X8" s="34"/>
    </row>
    <row r="9" spans="1:24">
      <c r="A9" s="330"/>
      <c r="B9" s="330"/>
      <c r="C9" s="15" t="s">
        <v>41</v>
      </c>
      <c r="D9" s="15" t="s">
        <v>93</v>
      </c>
      <c r="E9" s="18">
        <v>2</v>
      </c>
      <c r="F9" s="19" t="s">
        <v>94</v>
      </c>
      <c r="G9" s="354"/>
      <c r="H9" s="330"/>
      <c r="I9" s="48"/>
      <c r="J9" s="299"/>
      <c r="K9" s="299"/>
      <c r="L9" s="147"/>
      <c r="M9" s="147">
        <v>1</v>
      </c>
      <c r="N9" s="36"/>
      <c r="O9" s="36"/>
      <c r="P9" s="36"/>
      <c r="Q9" s="36"/>
      <c r="R9" s="36"/>
      <c r="S9" s="36"/>
      <c r="T9" s="36"/>
      <c r="U9" s="36"/>
      <c r="V9" s="36"/>
      <c r="W9" s="330"/>
      <c r="X9" s="34"/>
    </row>
    <row r="10" spans="1:24">
      <c r="A10" s="351">
        <v>2</v>
      </c>
      <c r="B10" s="328" t="s">
        <v>470</v>
      </c>
      <c r="C10" s="15" t="s">
        <v>34</v>
      </c>
      <c r="D10" s="15" t="s">
        <v>471</v>
      </c>
      <c r="E10" s="18">
        <v>1</v>
      </c>
      <c r="F10" s="19" t="s">
        <v>472</v>
      </c>
      <c r="G10" s="353" t="s">
        <v>754</v>
      </c>
      <c r="H10" s="328">
        <v>767.21</v>
      </c>
      <c r="I10" s="48"/>
      <c r="J10" s="298"/>
      <c r="K10" s="298"/>
      <c r="L10" s="72"/>
      <c r="M10" s="72"/>
      <c r="N10" s="72"/>
      <c r="O10" s="72"/>
      <c r="P10" s="72"/>
      <c r="Q10" s="72"/>
      <c r="R10" s="72">
        <v>1</v>
      </c>
      <c r="S10" s="36"/>
      <c r="T10" s="36"/>
      <c r="U10" s="36"/>
      <c r="V10" s="36"/>
      <c r="W10" s="328">
        <v>314.73</v>
      </c>
      <c r="X10" s="34"/>
    </row>
    <row r="11" spans="1:24" ht="30">
      <c r="A11" s="355"/>
      <c r="B11" s="329"/>
      <c r="C11" s="15" t="s">
        <v>34</v>
      </c>
      <c r="D11" s="15" t="s">
        <v>473</v>
      </c>
      <c r="E11" s="18">
        <v>2</v>
      </c>
      <c r="F11" s="30" t="s">
        <v>474</v>
      </c>
      <c r="G11" s="356"/>
      <c r="H11" s="329"/>
      <c r="I11" s="48"/>
      <c r="J11" s="357"/>
      <c r="K11" s="357"/>
      <c r="L11" s="72"/>
      <c r="M11" s="72">
        <v>1</v>
      </c>
      <c r="N11" s="36"/>
      <c r="O11" s="36"/>
      <c r="P11" s="36"/>
      <c r="Q11" s="36"/>
      <c r="R11" s="36"/>
      <c r="S11" s="36"/>
      <c r="T11" s="36"/>
      <c r="U11" s="36"/>
      <c r="V11" s="36"/>
      <c r="W11" s="329"/>
      <c r="X11" s="34" t="s">
        <v>807</v>
      </c>
    </row>
    <row r="12" spans="1:24">
      <c r="A12" s="352"/>
      <c r="B12" s="330"/>
      <c r="C12" s="15" t="s">
        <v>34</v>
      </c>
      <c r="D12" s="15" t="s">
        <v>475</v>
      </c>
      <c r="E12" s="18">
        <v>3</v>
      </c>
      <c r="F12" s="19" t="s">
        <v>476</v>
      </c>
      <c r="G12" s="354"/>
      <c r="H12" s="330"/>
      <c r="I12" s="48"/>
      <c r="J12" s="299"/>
      <c r="K12" s="299"/>
      <c r="L12" s="72"/>
      <c r="M12" s="72"/>
      <c r="N12" s="72"/>
      <c r="O12" s="72"/>
      <c r="P12" s="72"/>
      <c r="Q12" s="72">
        <v>1</v>
      </c>
      <c r="R12" s="36"/>
      <c r="S12" s="36"/>
      <c r="T12" s="36"/>
      <c r="U12" s="36"/>
      <c r="V12" s="36"/>
      <c r="W12" s="330"/>
      <c r="X12" s="34"/>
    </row>
    <row r="13" spans="1:24">
      <c r="A13" s="351">
        <v>3</v>
      </c>
      <c r="B13" s="328" t="s">
        <v>477</v>
      </c>
      <c r="C13" s="15" t="s">
        <v>34</v>
      </c>
      <c r="D13" s="16" t="s">
        <v>478</v>
      </c>
      <c r="E13" s="17">
        <v>1</v>
      </c>
      <c r="F13" s="30" t="s">
        <v>479</v>
      </c>
      <c r="G13" s="353" t="s">
        <v>864</v>
      </c>
      <c r="H13" s="328">
        <v>776.01</v>
      </c>
      <c r="I13" s="48"/>
      <c r="J13" s="298"/>
      <c r="K13" s="298"/>
      <c r="L13" s="72"/>
      <c r="M13" s="72">
        <v>1</v>
      </c>
      <c r="N13" s="36"/>
      <c r="O13" s="36"/>
      <c r="P13" s="36"/>
      <c r="Q13" s="36"/>
      <c r="R13" s="36"/>
      <c r="S13" s="36"/>
      <c r="T13" s="36"/>
      <c r="U13" s="36"/>
      <c r="V13" s="36"/>
      <c r="W13" s="328">
        <v>56.37</v>
      </c>
      <c r="X13" s="34"/>
    </row>
    <row r="14" spans="1:24" ht="23.25">
      <c r="A14" s="355"/>
      <c r="B14" s="329"/>
      <c r="C14" s="15" t="s">
        <v>34</v>
      </c>
      <c r="D14" s="15" t="s">
        <v>480</v>
      </c>
      <c r="E14" s="18">
        <v>2</v>
      </c>
      <c r="F14" s="31" t="s">
        <v>481</v>
      </c>
      <c r="G14" s="356"/>
      <c r="H14" s="329"/>
      <c r="I14" s="48">
        <v>1</v>
      </c>
      <c r="J14" s="357"/>
      <c r="K14" s="357"/>
      <c r="L14" s="86"/>
      <c r="M14" s="86"/>
      <c r="N14" s="36"/>
      <c r="O14" s="36"/>
      <c r="P14" s="36"/>
      <c r="Q14" s="36"/>
      <c r="R14" s="36"/>
      <c r="S14" s="36"/>
      <c r="T14" s="36"/>
      <c r="U14" s="36"/>
      <c r="V14" s="36"/>
      <c r="W14" s="329"/>
      <c r="X14" s="34"/>
    </row>
    <row r="15" spans="1:24">
      <c r="A15" s="352"/>
      <c r="B15" s="330"/>
      <c r="C15" s="15" t="s">
        <v>34</v>
      </c>
      <c r="D15" s="15" t="s">
        <v>482</v>
      </c>
      <c r="E15" s="18">
        <v>3</v>
      </c>
      <c r="F15" s="19" t="s">
        <v>483</v>
      </c>
      <c r="G15" s="354"/>
      <c r="H15" s="330"/>
      <c r="I15" s="48"/>
      <c r="J15" s="299"/>
      <c r="K15" s="299"/>
      <c r="L15" s="72"/>
      <c r="M15" s="72">
        <v>1</v>
      </c>
      <c r="N15" s="36"/>
      <c r="O15" s="36"/>
      <c r="P15" s="36"/>
      <c r="Q15" s="36"/>
      <c r="R15" s="36"/>
      <c r="S15" s="36"/>
      <c r="T15" s="36"/>
      <c r="U15" s="36"/>
      <c r="V15" s="36"/>
      <c r="W15" s="330"/>
      <c r="X15" s="34"/>
    </row>
    <row r="16" spans="1:24">
      <c r="A16" s="351">
        <v>4</v>
      </c>
      <c r="B16" s="328" t="s">
        <v>484</v>
      </c>
      <c r="C16" s="15" t="s">
        <v>34</v>
      </c>
      <c r="D16" s="15" t="s">
        <v>485</v>
      </c>
      <c r="E16" s="18">
        <v>1</v>
      </c>
      <c r="F16" s="19" t="s">
        <v>486</v>
      </c>
      <c r="G16" s="353" t="s">
        <v>698</v>
      </c>
      <c r="H16" s="328">
        <v>518.15</v>
      </c>
      <c r="I16" s="48"/>
      <c r="J16" s="346" t="s">
        <v>736</v>
      </c>
      <c r="K16" s="346" t="s">
        <v>727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>
        <v>1</v>
      </c>
      <c r="W16" s="328">
        <v>475.03</v>
      </c>
      <c r="X16" s="34"/>
    </row>
    <row r="17" spans="1:24" ht="26.25">
      <c r="A17" s="352"/>
      <c r="B17" s="330"/>
      <c r="C17" s="15" t="s">
        <v>34</v>
      </c>
      <c r="D17" s="15" t="s">
        <v>487</v>
      </c>
      <c r="E17" s="18">
        <v>2</v>
      </c>
      <c r="F17" s="23" t="s">
        <v>488</v>
      </c>
      <c r="G17" s="354"/>
      <c r="H17" s="330"/>
      <c r="I17" s="48"/>
      <c r="J17" s="347"/>
      <c r="K17" s="34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>
        <v>1</v>
      </c>
      <c r="W17" s="330"/>
      <c r="X17" s="34"/>
    </row>
    <row r="18" spans="1:24">
      <c r="A18" s="351">
        <v>5</v>
      </c>
      <c r="B18" s="328" t="s">
        <v>489</v>
      </c>
      <c r="C18" s="15" t="s">
        <v>34</v>
      </c>
      <c r="D18" s="15" t="s">
        <v>490</v>
      </c>
      <c r="E18" s="18">
        <v>1</v>
      </c>
      <c r="F18" s="19" t="s">
        <v>491</v>
      </c>
      <c r="G18" s="353" t="s">
        <v>699</v>
      </c>
      <c r="H18" s="328">
        <v>518.32000000000005</v>
      </c>
      <c r="I18" s="48"/>
      <c r="J18" s="346" t="s">
        <v>737</v>
      </c>
      <c r="K18" s="346" t="s">
        <v>727</v>
      </c>
      <c r="L18" s="35"/>
      <c r="M18" s="35"/>
      <c r="N18" s="35"/>
      <c r="O18" s="35"/>
      <c r="P18" s="35"/>
      <c r="Q18" s="35"/>
      <c r="R18" s="35"/>
      <c r="S18" s="35"/>
      <c r="T18" s="35"/>
      <c r="U18" s="35">
        <v>1</v>
      </c>
      <c r="V18" s="36"/>
      <c r="W18" s="328">
        <v>304.33</v>
      </c>
      <c r="X18" s="34"/>
    </row>
    <row r="19" spans="1:24" ht="30">
      <c r="A19" s="352"/>
      <c r="B19" s="330"/>
      <c r="C19" s="15" t="s">
        <v>34</v>
      </c>
      <c r="D19" s="15" t="s">
        <v>492</v>
      </c>
      <c r="E19" s="18">
        <v>2</v>
      </c>
      <c r="F19" s="23" t="s">
        <v>493</v>
      </c>
      <c r="G19" s="354"/>
      <c r="H19" s="330"/>
      <c r="I19" s="48"/>
      <c r="J19" s="347"/>
      <c r="K19" s="347"/>
      <c r="L19" s="35"/>
      <c r="M19" s="35"/>
      <c r="N19" s="35"/>
      <c r="O19" s="35"/>
      <c r="P19" s="35"/>
      <c r="Q19" s="35"/>
      <c r="R19" s="35"/>
      <c r="S19" s="35"/>
      <c r="T19" s="35">
        <v>1</v>
      </c>
      <c r="U19" s="36"/>
      <c r="V19" s="36"/>
      <c r="W19" s="330"/>
      <c r="X19" s="34" t="s">
        <v>724</v>
      </c>
    </row>
    <row r="20" spans="1:24">
      <c r="A20" s="1"/>
      <c r="B20" s="1"/>
      <c r="C20" s="350" t="s">
        <v>21</v>
      </c>
      <c r="D20" s="350"/>
      <c r="E20" s="89">
        <f>E9+E12+E15+E17+E19</f>
        <v>12</v>
      </c>
      <c r="F20" s="1"/>
      <c r="G20" s="1"/>
      <c r="H20" s="91">
        <f>SUM(H8:H19)</f>
        <v>3096.8200000000006</v>
      </c>
      <c r="I20" s="48">
        <f>SUM(I8:I19)</f>
        <v>1</v>
      </c>
      <c r="J20" s="48"/>
      <c r="K20" s="48"/>
      <c r="L20" s="89">
        <f t="shared" ref="L20:W20" si="0">SUM(L8:L19)</f>
        <v>0</v>
      </c>
      <c r="M20" s="89">
        <f>SUM(M8:M19)</f>
        <v>4</v>
      </c>
      <c r="N20" s="89">
        <f>SUM(N8:N19)</f>
        <v>0</v>
      </c>
      <c r="O20" s="89">
        <f t="shared" si="0"/>
        <v>0</v>
      </c>
      <c r="P20" s="89">
        <f>SUM(P8:P19)</f>
        <v>1</v>
      </c>
      <c r="Q20" s="89">
        <f t="shared" si="0"/>
        <v>1</v>
      </c>
      <c r="R20" s="89">
        <f>SUM(R8:R19)</f>
        <v>1</v>
      </c>
      <c r="S20" s="89">
        <f t="shared" si="0"/>
        <v>0</v>
      </c>
      <c r="T20" s="89">
        <f>SUM(T8:T19)</f>
        <v>1</v>
      </c>
      <c r="U20" s="89">
        <f t="shared" si="0"/>
        <v>1</v>
      </c>
      <c r="V20" s="89">
        <f t="shared" si="0"/>
        <v>2</v>
      </c>
      <c r="W20" s="89">
        <f t="shared" si="0"/>
        <v>1316.11</v>
      </c>
      <c r="X20" s="34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36" right="0.08" top="0.19" bottom="0.19" header="0.14000000000000001" footer="0.13"/>
  <pageSetup paperSize="9" scale="90"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J17" sqref="J17:J18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49" hidden="1" customWidth="1"/>
    <col min="10" max="10" width="9.5703125" style="49" customWidth="1"/>
    <col min="11" max="11" width="9.42578125" style="49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8.140625" customWidth="1"/>
    <col min="24" max="24" width="16.85546875" customWidth="1"/>
  </cols>
  <sheetData>
    <row r="1" spans="1:24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>
      <c r="A2" s="341" t="str">
        <f>'Patna (East)'!A2</f>
        <v>Progress Report for the construction of Model School (2010-11)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>
      <c r="A3" s="345" t="s">
        <v>784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39" t="str">
        <f>Summary!X3</f>
        <v>Date:-31.1.2015</v>
      </c>
      <c r="X3" s="340"/>
    </row>
    <row r="4" spans="1:24">
      <c r="A4" s="341" t="s">
        <v>846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3.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31</v>
      </c>
      <c r="F5" s="336" t="s">
        <v>4</v>
      </c>
      <c r="G5" s="336" t="s">
        <v>5</v>
      </c>
      <c r="H5" s="336" t="s">
        <v>6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371" t="s">
        <v>14</v>
      </c>
    </row>
    <row r="6" spans="1:24" ht="27" customHeight="1">
      <c r="A6" s="336"/>
      <c r="B6" s="336"/>
      <c r="C6" s="336"/>
      <c r="D6" s="336"/>
      <c r="E6" s="336"/>
      <c r="F6" s="336"/>
      <c r="G6" s="336"/>
      <c r="H6" s="336"/>
      <c r="I6" s="344" t="s">
        <v>7</v>
      </c>
      <c r="J6" s="336" t="s">
        <v>725</v>
      </c>
      <c r="K6" s="336" t="s">
        <v>726</v>
      </c>
      <c r="L6" s="361" t="s">
        <v>15</v>
      </c>
      <c r="M6" s="359" t="s">
        <v>10</v>
      </c>
      <c r="N6" s="336" t="s">
        <v>9</v>
      </c>
      <c r="O6" s="337" t="s">
        <v>17</v>
      </c>
      <c r="P6" s="337"/>
      <c r="Q6" s="336" t="s">
        <v>18</v>
      </c>
      <c r="R6" s="336"/>
      <c r="S6" s="336" t="s">
        <v>55</v>
      </c>
      <c r="T6" s="336"/>
      <c r="U6" s="360" t="s">
        <v>13</v>
      </c>
      <c r="V6" s="358" t="s">
        <v>8</v>
      </c>
      <c r="W6" s="336"/>
      <c r="X6" s="371"/>
    </row>
    <row r="7" spans="1:24" ht="26.25" customHeight="1">
      <c r="A7" s="336"/>
      <c r="B7" s="336"/>
      <c r="C7" s="336"/>
      <c r="D7" s="336"/>
      <c r="E7" s="336"/>
      <c r="F7" s="336"/>
      <c r="G7" s="336"/>
      <c r="H7" s="336"/>
      <c r="I7" s="344"/>
      <c r="J7" s="336"/>
      <c r="K7" s="336"/>
      <c r="L7" s="361"/>
      <c r="M7" s="359"/>
      <c r="N7" s="336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0"/>
      <c r="V7" s="358"/>
      <c r="W7" s="336"/>
      <c r="X7" s="371"/>
    </row>
    <row r="8" spans="1:24" ht="22.5" customHeight="1">
      <c r="A8" s="14">
        <v>1</v>
      </c>
      <c r="B8" s="14" t="s">
        <v>87</v>
      </c>
      <c r="C8" s="18" t="s">
        <v>46</v>
      </c>
      <c r="D8" s="17" t="s">
        <v>88</v>
      </c>
      <c r="E8" s="17">
        <v>1</v>
      </c>
      <c r="F8" s="19" t="s">
        <v>89</v>
      </c>
      <c r="G8" s="145" t="s">
        <v>694</v>
      </c>
      <c r="H8" s="14">
        <v>250.15</v>
      </c>
      <c r="I8" s="48"/>
      <c r="J8" s="48" t="s">
        <v>732</v>
      </c>
      <c r="K8" s="48" t="s">
        <v>727</v>
      </c>
      <c r="L8" s="35"/>
      <c r="M8" s="35"/>
      <c r="N8" s="35"/>
      <c r="O8" s="35"/>
      <c r="P8" s="35"/>
      <c r="Q8" s="35"/>
      <c r="R8" s="35"/>
      <c r="S8" s="35"/>
      <c r="T8" s="35"/>
      <c r="U8" s="35">
        <v>1</v>
      </c>
      <c r="V8" s="36"/>
      <c r="W8" s="14">
        <v>210.11</v>
      </c>
      <c r="X8" s="1"/>
    </row>
    <row r="9" spans="1:24">
      <c r="A9" s="328">
        <v>2</v>
      </c>
      <c r="B9" s="328" t="s">
        <v>95</v>
      </c>
      <c r="C9" s="375" t="s">
        <v>48</v>
      </c>
      <c r="D9" s="379" t="s">
        <v>98</v>
      </c>
      <c r="E9" s="379">
        <v>1</v>
      </c>
      <c r="F9" s="377" t="s">
        <v>99</v>
      </c>
      <c r="G9" s="372" t="s">
        <v>681</v>
      </c>
      <c r="H9" s="328">
        <f>779.29/3*2</f>
        <v>519.52666666666664</v>
      </c>
      <c r="I9" s="298"/>
      <c r="J9" s="346" t="s">
        <v>733</v>
      </c>
      <c r="K9" s="346" t="s">
        <v>727</v>
      </c>
      <c r="L9" s="366"/>
      <c r="M9" s="366"/>
      <c r="N9" s="366"/>
      <c r="O9" s="366"/>
      <c r="P9" s="366"/>
      <c r="Q9" s="216"/>
      <c r="R9" s="216"/>
      <c r="S9" s="216"/>
      <c r="T9" s="366">
        <v>1</v>
      </c>
      <c r="U9" s="368"/>
      <c r="V9" s="368"/>
      <c r="W9" s="328">
        <v>354.44</v>
      </c>
      <c r="X9" s="298"/>
    </row>
    <row r="10" spans="1:24" ht="18" customHeight="1">
      <c r="A10" s="329"/>
      <c r="B10" s="329"/>
      <c r="C10" s="376"/>
      <c r="D10" s="380"/>
      <c r="E10" s="380"/>
      <c r="F10" s="378"/>
      <c r="G10" s="374"/>
      <c r="H10" s="329"/>
      <c r="I10" s="299"/>
      <c r="J10" s="370"/>
      <c r="K10" s="370"/>
      <c r="L10" s="367"/>
      <c r="M10" s="367"/>
      <c r="N10" s="367"/>
      <c r="O10" s="367"/>
      <c r="P10" s="367"/>
      <c r="Q10" s="217"/>
      <c r="R10" s="217"/>
      <c r="S10" s="217"/>
      <c r="T10" s="367"/>
      <c r="U10" s="369"/>
      <c r="V10" s="369"/>
      <c r="W10" s="329"/>
      <c r="X10" s="299"/>
    </row>
    <row r="11" spans="1:24" ht="26.25">
      <c r="A11" s="330"/>
      <c r="B11" s="330"/>
      <c r="C11" s="18" t="s">
        <v>48</v>
      </c>
      <c r="D11" s="17" t="s">
        <v>100</v>
      </c>
      <c r="E11" s="17">
        <v>2</v>
      </c>
      <c r="F11" s="23" t="s">
        <v>101</v>
      </c>
      <c r="G11" s="373"/>
      <c r="H11" s="330"/>
      <c r="I11" s="48"/>
      <c r="J11" s="347"/>
      <c r="K11" s="347"/>
      <c r="L11" s="35"/>
      <c r="M11" s="35"/>
      <c r="N11" s="35"/>
      <c r="O11" s="35"/>
      <c r="P11" s="35"/>
      <c r="Q11" s="35"/>
      <c r="R11" s="35"/>
      <c r="S11" s="35"/>
      <c r="T11" s="35">
        <v>1</v>
      </c>
      <c r="U11" s="36"/>
      <c r="V11" s="36"/>
      <c r="W11" s="330"/>
      <c r="X11" s="1"/>
    </row>
    <row r="12" spans="1:24">
      <c r="A12" s="351">
        <v>3</v>
      </c>
      <c r="B12" s="328" t="s">
        <v>307</v>
      </c>
      <c r="C12" s="18" t="s">
        <v>45</v>
      </c>
      <c r="D12" s="18" t="s">
        <v>45</v>
      </c>
      <c r="E12" s="18">
        <v>1</v>
      </c>
      <c r="F12" s="19" t="s">
        <v>308</v>
      </c>
      <c r="G12" s="372" t="s">
        <v>695</v>
      </c>
      <c r="H12" s="328">
        <v>744.99</v>
      </c>
      <c r="I12" s="48"/>
      <c r="J12" s="346" t="s">
        <v>729</v>
      </c>
      <c r="K12" s="346" t="s">
        <v>727</v>
      </c>
      <c r="L12" s="35"/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36"/>
      <c r="W12" s="328">
        <v>581.04999999999995</v>
      </c>
      <c r="X12" s="1"/>
    </row>
    <row r="13" spans="1:24" ht="25.5">
      <c r="A13" s="355"/>
      <c r="B13" s="329"/>
      <c r="C13" s="18" t="s">
        <v>45</v>
      </c>
      <c r="D13" s="18" t="s">
        <v>309</v>
      </c>
      <c r="E13" s="18">
        <v>2</v>
      </c>
      <c r="F13" s="19" t="s">
        <v>310</v>
      </c>
      <c r="G13" s="374"/>
      <c r="H13" s="329"/>
      <c r="I13" s="48"/>
      <c r="J13" s="370"/>
      <c r="K13" s="370"/>
      <c r="L13" s="35"/>
      <c r="M13" s="35"/>
      <c r="N13" s="35"/>
      <c r="O13" s="35"/>
      <c r="P13" s="35"/>
      <c r="Q13" s="35"/>
      <c r="R13" s="35"/>
      <c r="S13" s="35"/>
      <c r="T13" s="35"/>
      <c r="U13" s="35">
        <v>1</v>
      </c>
      <c r="V13" s="36"/>
      <c r="W13" s="329"/>
      <c r="X13" s="1"/>
    </row>
    <row r="14" spans="1:24" ht="25.5">
      <c r="A14" s="352"/>
      <c r="B14" s="330"/>
      <c r="C14" s="18" t="s">
        <v>45</v>
      </c>
      <c r="D14" s="17" t="s">
        <v>311</v>
      </c>
      <c r="E14" s="17">
        <v>3</v>
      </c>
      <c r="F14" s="19" t="s">
        <v>312</v>
      </c>
      <c r="G14" s="373"/>
      <c r="H14" s="330"/>
      <c r="I14" s="48"/>
      <c r="J14" s="347"/>
      <c r="K14" s="347"/>
      <c r="L14" s="35"/>
      <c r="M14" s="35"/>
      <c r="N14" s="35"/>
      <c r="O14" s="35"/>
      <c r="P14" s="35"/>
      <c r="Q14" s="35"/>
      <c r="R14" s="35"/>
      <c r="S14" s="35"/>
      <c r="T14" s="35"/>
      <c r="U14" s="35">
        <v>1</v>
      </c>
      <c r="V14" s="36"/>
      <c r="W14" s="330"/>
      <c r="X14" s="1"/>
    </row>
    <row r="15" spans="1:24" ht="26.25">
      <c r="A15" s="351">
        <v>4</v>
      </c>
      <c r="B15" s="328" t="s">
        <v>313</v>
      </c>
      <c r="C15" s="18" t="s">
        <v>45</v>
      </c>
      <c r="D15" s="18" t="s">
        <v>314</v>
      </c>
      <c r="E15" s="18">
        <v>1</v>
      </c>
      <c r="F15" s="23" t="s">
        <v>315</v>
      </c>
      <c r="G15" s="372" t="s">
        <v>696</v>
      </c>
      <c r="H15" s="328">
        <v>501.57</v>
      </c>
      <c r="I15" s="48"/>
      <c r="J15" s="346" t="s">
        <v>734</v>
      </c>
      <c r="K15" s="346" t="s">
        <v>727</v>
      </c>
      <c r="L15" s="35"/>
      <c r="M15" s="35"/>
      <c r="N15" s="35"/>
      <c r="O15" s="35"/>
      <c r="P15" s="35"/>
      <c r="Q15" s="35"/>
      <c r="R15" s="35"/>
      <c r="S15" s="35"/>
      <c r="T15" s="35"/>
      <c r="U15" s="35">
        <v>1</v>
      </c>
      <c r="V15" s="36"/>
      <c r="W15" s="328">
        <v>343.89</v>
      </c>
      <c r="X15" s="1"/>
    </row>
    <row r="16" spans="1:24" ht="26.25">
      <c r="A16" s="352"/>
      <c r="B16" s="330"/>
      <c r="C16" s="18" t="s">
        <v>45</v>
      </c>
      <c r="D16" s="18" t="s">
        <v>316</v>
      </c>
      <c r="E16" s="18">
        <v>2</v>
      </c>
      <c r="F16" s="23" t="s">
        <v>317</v>
      </c>
      <c r="G16" s="373"/>
      <c r="H16" s="330"/>
      <c r="I16" s="48"/>
      <c r="J16" s="347"/>
      <c r="K16" s="347"/>
      <c r="L16" s="35"/>
      <c r="M16" s="35"/>
      <c r="N16" s="35"/>
      <c r="O16" s="35"/>
      <c r="P16" s="35"/>
      <c r="Q16" s="35"/>
      <c r="R16" s="35"/>
      <c r="S16" s="35"/>
      <c r="T16" s="35"/>
      <c r="U16" s="35">
        <v>1</v>
      </c>
      <c r="V16" s="36"/>
      <c r="W16" s="330"/>
      <c r="X16" s="1"/>
    </row>
    <row r="17" spans="1:24" ht="25.5">
      <c r="A17" s="351">
        <v>5</v>
      </c>
      <c r="B17" s="328" t="s">
        <v>318</v>
      </c>
      <c r="C17" s="18" t="s">
        <v>45</v>
      </c>
      <c r="D17" s="18" t="s">
        <v>319</v>
      </c>
      <c r="E17" s="18">
        <v>1</v>
      </c>
      <c r="F17" s="19" t="s">
        <v>320</v>
      </c>
      <c r="G17" s="372" t="s">
        <v>697</v>
      </c>
      <c r="H17" s="328">
        <v>502.1</v>
      </c>
      <c r="I17" s="48"/>
      <c r="J17" s="346" t="s">
        <v>735</v>
      </c>
      <c r="K17" s="346" t="s">
        <v>727</v>
      </c>
      <c r="L17" s="35"/>
      <c r="M17" s="35"/>
      <c r="N17" s="35"/>
      <c r="O17" s="35"/>
      <c r="P17" s="35"/>
      <c r="Q17" s="35"/>
      <c r="R17" s="35">
        <v>1</v>
      </c>
      <c r="S17" s="36"/>
      <c r="T17" s="36"/>
      <c r="U17" s="36"/>
      <c r="V17" s="36"/>
      <c r="W17" s="328">
        <v>143.35</v>
      </c>
      <c r="X17" s="1"/>
    </row>
    <row r="18" spans="1:24">
      <c r="A18" s="352"/>
      <c r="B18" s="330"/>
      <c r="C18" s="18" t="s">
        <v>45</v>
      </c>
      <c r="D18" s="18" t="s">
        <v>321</v>
      </c>
      <c r="E18" s="18">
        <v>2</v>
      </c>
      <c r="F18" s="19" t="s">
        <v>322</v>
      </c>
      <c r="G18" s="373"/>
      <c r="H18" s="330"/>
      <c r="I18" s="48">
        <v>1</v>
      </c>
      <c r="J18" s="347"/>
      <c r="K18" s="34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30"/>
      <c r="X18" s="1" t="s">
        <v>721</v>
      </c>
    </row>
    <row r="19" spans="1:24">
      <c r="A19" s="351">
        <v>6</v>
      </c>
      <c r="B19" s="328" t="s">
        <v>323</v>
      </c>
      <c r="C19" s="18" t="s">
        <v>47</v>
      </c>
      <c r="D19" s="18" t="s">
        <v>324</v>
      </c>
      <c r="E19" s="18">
        <v>1</v>
      </c>
      <c r="F19" s="19" t="s">
        <v>325</v>
      </c>
      <c r="G19" s="372" t="s">
        <v>816</v>
      </c>
      <c r="H19" s="328">
        <v>794.96</v>
      </c>
      <c r="I19" s="48"/>
      <c r="J19" s="298"/>
      <c r="K19" s="298"/>
      <c r="L19" s="72"/>
      <c r="M19" s="72"/>
      <c r="N19" s="72"/>
      <c r="O19" s="72"/>
      <c r="P19" s="72"/>
      <c r="Q19" s="72"/>
      <c r="R19" s="72">
        <v>1</v>
      </c>
      <c r="S19" s="36"/>
      <c r="T19" s="36"/>
      <c r="U19" s="36"/>
      <c r="V19" s="36"/>
      <c r="W19" s="328">
        <v>247.39</v>
      </c>
      <c r="X19" s="1"/>
    </row>
    <row r="20" spans="1:24" ht="19.5" customHeight="1">
      <c r="A20" s="355"/>
      <c r="B20" s="329"/>
      <c r="C20" s="18" t="s">
        <v>47</v>
      </c>
      <c r="D20" s="18" t="s">
        <v>326</v>
      </c>
      <c r="E20" s="18">
        <v>2</v>
      </c>
      <c r="F20" s="19" t="s">
        <v>327</v>
      </c>
      <c r="G20" s="374"/>
      <c r="H20" s="329"/>
      <c r="I20" s="48">
        <v>1</v>
      </c>
      <c r="J20" s="357"/>
      <c r="K20" s="35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29"/>
      <c r="X20" s="1"/>
    </row>
    <row r="21" spans="1:24" ht="24" customHeight="1">
      <c r="A21" s="352"/>
      <c r="B21" s="330"/>
      <c r="C21" s="18" t="s">
        <v>47</v>
      </c>
      <c r="D21" s="18" t="s">
        <v>328</v>
      </c>
      <c r="E21" s="18">
        <v>3</v>
      </c>
      <c r="F21" s="19" t="s">
        <v>329</v>
      </c>
      <c r="G21" s="373"/>
      <c r="H21" s="330"/>
      <c r="I21" s="48"/>
      <c r="J21" s="299"/>
      <c r="K21" s="299"/>
      <c r="L21" s="72"/>
      <c r="M21" s="72"/>
      <c r="N21" s="72"/>
      <c r="O21" s="72"/>
      <c r="P21" s="72"/>
      <c r="Q21" s="72">
        <v>1</v>
      </c>
      <c r="R21" s="36"/>
      <c r="S21" s="36"/>
      <c r="T21" s="36"/>
      <c r="U21" s="36"/>
      <c r="V21" s="36"/>
      <c r="W21" s="330"/>
      <c r="X21" s="1"/>
    </row>
    <row r="22" spans="1:24" ht="26.25">
      <c r="A22" s="351">
        <v>7</v>
      </c>
      <c r="B22" s="328" t="s">
        <v>494</v>
      </c>
      <c r="C22" s="93" t="s">
        <v>35</v>
      </c>
      <c r="D22" s="93" t="s">
        <v>495</v>
      </c>
      <c r="E22" s="14">
        <v>1</v>
      </c>
      <c r="F22" s="23" t="s">
        <v>496</v>
      </c>
      <c r="G22" s="372" t="s">
        <v>787</v>
      </c>
      <c r="H22" s="328">
        <v>501.93</v>
      </c>
      <c r="I22" s="48"/>
      <c r="J22" s="298"/>
      <c r="K22" s="298"/>
      <c r="L22" s="72"/>
      <c r="M22" s="72">
        <v>1</v>
      </c>
      <c r="N22" s="36"/>
      <c r="O22" s="36"/>
      <c r="P22" s="36"/>
      <c r="Q22" s="36"/>
      <c r="R22" s="36"/>
      <c r="S22" s="36"/>
      <c r="T22" s="36"/>
      <c r="U22" s="36"/>
      <c r="V22" s="36"/>
      <c r="W22" s="328">
        <v>60.57</v>
      </c>
      <c r="X22" s="1"/>
    </row>
    <row r="23" spans="1:24" ht="26.25">
      <c r="A23" s="352"/>
      <c r="B23" s="330"/>
      <c r="C23" s="93" t="s">
        <v>35</v>
      </c>
      <c r="D23" s="93" t="s">
        <v>497</v>
      </c>
      <c r="E23" s="14">
        <v>2</v>
      </c>
      <c r="F23" s="23" t="s">
        <v>498</v>
      </c>
      <c r="G23" s="373"/>
      <c r="H23" s="330"/>
      <c r="I23" s="48"/>
      <c r="J23" s="299"/>
      <c r="K23" s="299"/>
      <c r="L23" s="72"/>
      <c r="M23" s="72">
        <v>1</v>
      </c>
      <c r="N23" s="36"/>
      <c r="O23" s="36"/>
      <c r="P23" s="36"/>
      <c r="Q23" s="36"/>
      <c r="R23" s="36"/>
      <c r="S23" s="36"/>
      <c r="T23" s="36"/>
      <c r="U23" s="36"/>
      <c r="V23" s="36"/>
      <c r="W23" s="330"/>
      <c r="X23" s="1"/>
    </row>
    <row r="24" spans="1:24" ht="26.25">
      <c r="A24" s="351">
        <v>8</v>
      </c>
      <c r="B24" s="328" t="s">
        <v>499</v>
      </c>
      <c r="C24" s="93" t="s">
        <v>35</v>
      </c>
      <c r="D24" s="93" t="s">
        <v>500</v>
      </c>
      <c r="E24" s="14">
        <v>1</v>
      </c>
      <c r="F24" s="23" t="s">
        <v>501</v>
      </c>
      <c r="G24" s="372" t="s">
        <v>787</v>
      </c>
      <c r="H24" s="328">
        <v>500.77</v>
      </c>
      <c r="I24" s="48"/>
      <c r="J24" s="298"/>
      <c r="K24" s="298"/>
      <c r="L24" s="72"/>
      <c r="M24" s="72"/>
      <c r="N24" s="72"/>
      <c r="O24" s="72"/>
      <c r="P24" s="72"/>
      <c r="Q24" s="72">
        <v>1</v>
      </c>
      <c r="R24" s="36"/>
      <c r="S24" s="36"/>
      <c r="T24" s="36"/>
      <c r="U24" s="36"/>
      <c r="V24" s="36"/>
      <c r="W24" s="328">
        <v>102.41</v>
      </c>
      <c r="X24" s="1"/>
    </row>
    <row r="25" spans="1:24" ht="26.25">
      <c r="A25" s="352"/>
      <c r="B25" s="330"/>
      <c r="C25" s="93" t="s">
        <v>35</v>
      </c>
      <c r="D25" s="94" t="s">
        <v>502</v>
      </c>
      <c r="E25" s="21">
        <v>2</v>
      </c>
      <c r="F25" s="28" t="s">
        <v>503</v>
      </c>
      <c r="G25" s="373"/>
      <c r="H25" s="330"/>
      <c r="I25" s="48">
        <v>1</v>
      </c>
      <c r="J25" s="299"/>
      <c r="K25" s="29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30"/>
      <c r="X25" s="1"/>
    </row>
    <row r="26" spans="1:24">
      <c r="A26" s="1"/>
      <c r="B26" s="1"/>
      <c r="C26" s="350" t="s">
        <v>21</v>
      </c>
      <c r="D26" s="350"/>
      <c r="E26" s="1">
        <f>E11+E14+E16+E18+E21+E23+E25+E8</f>
        <v>17</v>
      </c>
      <c r="F26" s="1"/>
      <c r="G26" s="1"/>
      <c r="H26" s="92">
        <f>SUM(H8:H25)</f>
        <v>4315.996666666666</v>
      </c>
      <c r="I26" s="48">
        <f t="shared" ref="I26:W26" si="0">SUM(I8:I25)</f>
        <v>3</v>
      </c>
      <c r="J26" s="48"/>
      <c r="K26" s="48"/>
      <c r="L26" s="48">
        <f t="shared" si="0"/>
        <v>0</v>
      </c>
      <c r="M26" s="48">
        <f t="shared" si="0"/>
        <v>2</v>
      </c>
      <c r="N26" s="48">
        <f t="shared" si="0"/>
        <v>0</v>
      </c>
      <c r="O26" s="48">
        <f t="shared" si="0"/>
        <v>0</v>
      </c>
      <c r="P26" s="48">
        <f t="shared" si="0"/>
        <v>0</v>
      </c>
      <c r="Q26" s="48">
        <f t="shared" si="0"/>
        <v>2</v>
      </c>
      <c r="R26" s="48">
        <f>SUM(R8:R25)</f>
        <v>2</v>
      </c>
      <c r="S26" s="48">
        <f t="shared" si="0"/>
        <v>0</v>
      </c>
      <c r="T26" s="48">
        <f>SUM(T8:T25)</f>
        <v>2</v>
      </c>
      <c r="U26" s="48">
        <f>SUM(U8:U25)</f>
        <v>6</v>
      </c>
      <c r="V26" s="48">
        <f t="shared" si="0"/>
        <v>0</v>
      </c>
      <c r="W26" s="89">
        <f t="shared" si="0"/>
        <v>2043.2099999999996</v>
      </c>
      <c r="X26" s="1"/>
    </row>
    <row r="27" spans="1:24">
      <c r="A27" t="s">
        <v>718</v>
      </c>
    </row>
    <row r="28" spans="1:24" ht="25.5">
      <c r="A28" s="33">
        <v>1</v>
      </c>
      <c r="B28" s="34" t="s">
        <v>95</v>
      </c>
      <c r="C28" s="15" t="s">
        <v>48</v>
      </c>
      <c r="D28" s="16" t="s">
        <v>96</v>
      </c>
      <c r="E28" s="17">
        <v>1</v>
      </c>
      <c r="F28" s="19" t="s">
        <v>97</v>
      </c>
    </row>
  </sheetData>
  <mergeCells count="91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T9:T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U9:U10"/>
    <mergeCell ref="V9:V10"/>
    <mergeCell ref="O9:O10"/>
    <mergeCell ref="L9:L10"/>
    <mergeCell ref="P9:P10"/>
  </mergeCells>
  <pageMargins left="0.3" right="0.08" top="0.19" bottom="0.19" header="0.14000000000000001" footer="0.1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5" sqref="P15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49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7.85546875" customWidth="1"/>
    <col min="24" max="24" width="11.42578125" customWidth="1"/>
  </cols>
  <sheetData>
    <row r="1" spans="1:24" ht="1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ht="15">
      <c r="A2" s="381" t="str">
        <f>'Patna (East)'!A2</f>
        <v>Progress Report for the construction of Model School (2010-11)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3"/>
    </row>
    <row r="3" spans="1:24" ht="15">
      <c r="A3" s="345" t="s">
        <v>779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39" t="str">
        <f>Summary!X3</f>
        <v>Date:-31.1.2015</v>
      </c>
      <c r="W3" s="339"/>
      <c r="X3" s="340"/>
    </row>
    <row r="4" spans="1:24" ht="21.75" customHeight="1">
      <c r="A4" s="396" t="s">
        <v>774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8"/>
    </row>
    <row r="5" spans="1:24" ht="12.7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0</v>
      </c>
      <c r="F5" s="336" t="s">
        <v>4</v>
      </c>
      <c r="G5" s="336" t="s">
        <v>5</v>
      </c>
      <c r="H5" s="336" t="s">
        <v>6</v>
      </c>
      <c r="I5" s="90"/>
      <c r="J5" s="90"/>
      <c r="K5" s="387" t="s">
        <v>16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9"/>
      <c r="W5" s="390" t="s">
        <v>20</v>
      </c>
      <c r="X5" s="399" t="s">
        <v>14</v>
      </c>
    </row>
    <row r="6" spans="1:24" ht="18" customHeight="1">
      <c r="A6" s="336"/>
      <c r="B6" s="336"/>
      <c r="C6" s="336"/>
      <c r="D6" s="336"/>
      <c r="E6" s="336"/>
      <c r="F6" s="336"/>
      <c r="G6" s="336"/>
      <c r="H6" s="336"/>
      <c r="I6" s="336" t="s">
        <v>725</v>
      </c>
      <c r="J6" s="336" t="s">
        <v>726</v>
      </c>
      <c r="K6" s="402" t="s">
        <v>7</v>
      </c>
      <c r="L6" s="404" t="s">
        <v>15</v>
      </c>
      <c r="M6" s="406" t="s">
        <v>10</v>
      </c>
      <c r="N6" s="390" t="s">
        <v>9</v>
      </c>
      <c r="O6" s="392" t="s">
        <v>17</v>
      </c>
      <c r="P6" s="393"/>
      <c r="Q6" s="392" t="s">
        <v>18</v>
      </c>
      <c r="R6" s="393"/>
      <c r="S6" s="392" t="s">
        <v>55</v>
      </c>
      <c r="T6" s="393"/>
      <c r="U6" s="394" t="s">
        <v>13</v>
      </c>
      <c r="V6" s="385" t="s">
        <v>8</v>
      </c>
      <c r="W6" s="408"/>
      <c r="X6" s="400"/>
    </row>
    <row r="7" spans="1:24" ht="30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403"/>
      <c r="L7" s="405"/>
      <c r="M7" s="407"/>
      <c r="N7" s="391"/>
      <c r="O7" s="90" t="s">
        <v>11</v>
      </c>
      <c r="P7" s="90" t="s">
        <v>12</v>
      </c>
      <c r="Q7" s="90" t="s">
        <v>11</v>
      </c>
      <c r="R7" s="90" t="s">
        <v>12</v>
      </c>
      <c r="S7" s="90" t="s">
        <v>11</v>
      </c>
      <c r="T7" s="90" t="s">
        <v>12</v>
      </c>
      <c r="U7" s="395"/>
      <c r="V7" s="386"/>
      <c r="W7" s="391"/>
      <c r="X7" s="401"/>
    </row>
    <row r="8" spans="1:24" ht="15">
      <c r="A8" s="328">
        <v>1</v>
      </c>
      <c r="B8" s="328" t="s">
        <v>254</v>
      </c>
      <c r="C8" s="15" t="s">
        <v>255</v>
      </c>
      <c r="D8" s="19" t="s">
        <v>256</v>
      </c>
      <c r="E8" s="17">
        <v>1</v>
      </c>
      <c r="F8" s="19" t="s">
        <v>257</v>
      </c>
      <c r="G8" s="331" t="s">
        <v>700</v>
      </c>
      <c r="H8" s="328">
        <v>825.41</v>
      </c>
      <c r="I8" s="328" t="s">
        <v>738</v>
      </c>
      <c r="J8" s="328" t="s">
        <v>727</v>
      </c>
      <c r="K8" s="48"/>
      <c r="L8" s="35"/>
      <c r="M8" s="35"/>
      <c r="N8" s="35"/>
      <c r="O8" s="35"/>
      <c r="P8" s="35"/>
      <c r="Q8" s="35"/>
      <c r="R8" s="35">
        <v>1</v>
      </c>
      <c r="S8" s="36"/>
      <c r="T8" s="36"/>
      <c r="U8" s="36"/>
      <c r="V8" s="36"/>
      <c r="W8" s="328">
        <v>495.79</v>
      </c>
      <c r="X8" s="1"/>
    </row>
    <row r="9" spans="1:24" ht="33" customHeight="1">
      <c r="A9" s="329"/>
      <c r="B9" s="329"/>
      <c r="C9" s="15" t="s">
        <v>255</v>
      </c>
      <c r="D9" s="19" t="s">
        <v>255</v>
      </c>
      <c r="E9" s="17">
        <v>2</v>
      </c>
      <c r="F9" s="19" t="s">
        <v>258</v>
      </c>
      <c r="G9" s="332"/>
      <c r="H9" s="329"/>
      <c r="I9" s="329"/>
      <c r="J9" s="329"/>
      <c r="K9" s="48"/>
      <c r="L9" s="35"/>
      <c r="M9" s="35"/>
      <c r="N9" s="35"/>
      <c r="O9" s="35"/>
      <c r="P9" s="35"/>
      <c r="Q9" s="35"/>
      <c r="R9" s="35"/>
      <c r="S9" s="35"/>
      <c r="T9" s="35"/>
      <c r="U9" s="35">
        <v>1</v>
      </c>
      <c r="V9" s="36"/>
      <c r="W9" s="329"/>
      <c r="X9" s="34"/>
    </row>
    <row r="10" spans="1:24" ht="23.25">
      <c r="A10" s="330"/>
      <c r="B10" s="330"/>
      <c r="C10" s="15" t="s">
        <v>255</v>
      </c>
      <c r="D10" s="19" t="s">
        <v>259</v>
      </c>
      <c r="E10" s="17">
        <v>3</v>
      </c>
      <c r="F10" s="31" t="s">
        <v>260</v>
      </c>
      <c r="G10" s="333"/>
      <c r="H10" s="330"/>
      <c r="I10" s="330"/>
      <c r="J10" s="330"/>
      <c r="K10" s="48"/>
      <c r="L10" s="35"/>
      <c r="M10" s="35"/>
      <c r="N10" s="35"/>
      <c r="O10" s="35"/>
      <c r="P10" s="35">
        <v>1</v>
      </c>
      <c r="Q10" s="36"/>
      <c r="R10" s="36"/>
      <c r="S10" s="36"/>
      <c r="T10" s="36"/>
      <c r="U10" s="36"/>
      <c r="V10" s="36"/>
      <c r="W10" s="330"/>
      <c r="X10" s="1"/>
    </row>
    <row r="11" spans="1:24" ht="22.5">
      <c r="A11" s="328">
        <v>2</v>
      </c>
      <c r="B11" s="328" t="s">
        <v>261</v>
      </c>
      <c r="C11" s="15" t="s">
        <v>255</v>
      </c>
      <c r="D11" s="19" t="s">
        <v>262</v>
      </c>
      <c r="E11" s="17">
        <v>1</v>
      </c>
      <c r="F11" s="30" t="s">
        <v>263</v>
      </c>
      <c r="G11" s="331" t="s">
        <v>681</v>
      </c>
      <c r="H11" s="328">
        <v>804.31</v>
      </c>
      <c r="I11" s="328" t="s">
        <v>730</v>
      </c>
      <c r="J11" s="328" t="s">
        <v>727</v>
      </c>
      <c r="K11" s="48"/>
      <c r="L11" s="35"/>
      <c r="M11" s="35"/>
      <c r="N11" s="35"/>
      <c r="O11" s="35"/>
      <c r="P11" s="35"/>
      <c r="Q11" s="35"/>
      <c r="R11" s="35">
        <v>1</v>
      </c>
      <c r="S11" s="36"/>
      <c r="T11" s="36"/>
      <c r="U11" s="36"/>
      <c r="V11" s="36"/>
      <c r="W11" s="328">
        <v>323.61</v>
      </c>
      <c r="X11" s="1"/>
    </row>
    <row r="12" spans="1:24" ht="25.5">
      <c r="A12" s="329"/>
      <c r="B12" s="329"/>
      <c r="C12" s="15" t="s">
        <v>255</v>
      </c>
      <c r="D12" s="19" t="s">
        <v>264</v>
      </c>
      <c r="E12" s="17">
        <v>2</v>
      </c>
      <c r="F12" s="19" t="s">
        <v>265</v>
      </c>
      <c r="G12" s="332"/>
      <c r="H12" s="329"/>
      <c r="I12" s="329"/>
      <c r="J12" s="329"/>
      <c r="K12" s="48"/>
      <c r="L12" s="35"/>
      <c r="M12" s="35"/>
      <c r="N12" s="35"/>
      <c r="O12" s="35"/>
      <c r="P12" s="35"/>
      <c r="Q12" s="35"/>
      <c r="R12" s="35"/>
      <c r="S12" s="35"/>
      <c r="T12" s="35">
        <v>1</v>
      </c>
      <c r="U12" s="36"/>
      <c r="V12" s="36"/>
      <c r="W12" s="329"/>
      <c r="X12" s="34"/>
    </row>
    <row r="13" spans="1:24" ht="15">
      <c r="A13" s="330"/>
      <c r="B13" s="330"/>
      <c r="C13" s="15" t="s">
        <v>255</v>
      </c>
      <c r="D13" s="19" t="s">
        <v>266</v>
      </c>
      <c r="E13" s="17">
        <v>3</v>
      </c>
      <c r="F13" s="19" t="s">
        <v>267</v>
      </c>
      <c r="G13" s="333"/>
      <c r="H13" s="330"/>
      <c r="I13" s="330"/>
      <c r="J13" s="330"/>
      <c r="K13" s="48"/>
      <c r="L13" s="35">
        <v>1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30"/>
      <c r="X13" s="1"/>
    </row>
    <row r="14" spans="1:24" ht="15">
      <c r="A14" s="14">
        <v>3</v>
      </c>
      <c r="B14" s="14" t="s">
        <v>268</v>
      </c>
      <c r="C14" s="15" t="s">
        <v>255</v>
      </c>
      <c r="D14" s="19" t="s">
        <v>269</v>
      </c>
      <c r="E14" s="17">
        <v>1</v>
      </c>
      <c r="F14" s="19" t="s">
        <v>270</v>
      </c>
      <c r="G14" s="52" t="s">
        <v>701</v>
      </c>
      <c r="H14" s="14">
        <v>277.48</v>
      </c>
      <c r="I14" s="14"/>
      <c r="J14" s="14"/>
      <c r="K14" s="48"/>
      <c r="L14" s="35"/>
      <c r="M14" s="35"/>
      <c r="N14" s="35"/>
      <c r="O14" s="35"/>
      <c r="P14" s="35"/>
      <c r="Q14" s="35"/>
      <c r="R14" s="35">
        <v>1</v>
      </c>
      <c r="S14" s="36"/>
      <c r="T14" s="36"/>
      <c r="U14" s="36"/>
      <c r="V14" s="36"/>
      <c r="W14" s="14">
        <v>173.98</v>
      </c>
      <c r="X14" s="1"/>
    </row>
    <row r="15" spans="1:24" ht="18.75" customHeight="1">
      <c r="A15" s="1"/>
      <c r="B15" s="1"/>
      <c r="C15" s="384" t="s">
        <v>21</v>
      </c>
      <c r="D15" s="384"/>
      <c r="E15" s="48">
        <f>E10+E13+E14</f>
        <v>7</v>
      </c>
      <c r="F15" s="1"/>
      <c r="G15" s="1"/>
      <c r="H15" s="95">
        <f>SUM(H8:H14)</f>
        <v>1907.1999999999998</v>
      </c>
      <c r="I15" s="29"/>
      <c r="J15" s="29"/>
      <c r="K15" s="98">
        <f t="shared" ref="K15:W15" si="0">SUM(K8:K14)</f>
        <v>0</v>
      </c>
      <c r="L15" s="98">
        <f t="shared" si="0"/>
        <v>1</v>
      </c>
      <c r="M15" s="98">
        <f t="shared" si="0"/>
        <v>0</v>
      </c>
      <c r="N15" s="98">
        <f>SUM(N8:N14)</f>
        <v>0</v>
      </c>
      <c r="O15" s="98">
        <f>SUM(O8:O14)</f>
        <v>0</v>
      </c>
      <c r="P15" s="98">
        <f>SUM(P8:P14)</f>
        <v>1</v>
      </c>
      <c r="Q15" s="98">
        <f t="shared" si="0"/>
        <v>0</v>
      </c>
      <c r="R15" s="98">
        <f>SUM(R8:R14)</f>
        <v>3</v>
      </c>
      <c r="S15" s="98">
        <f t="shared" si="0"/>
        <v>0</v>
      </c>
      <c r="T15" s="98">
        <f t="shared" si="0"/>
        <v>1</v>
      </c>
      <c r="U15" s="98">
        <f t="shared" si="0"/>
        <v>1</v>
      </c>
      <c r="V15" s="98">
        <f t="shared" si="0"/>
        <v>0</v>
      </c>
      <c r="W15" s="96">
        <f t="shared" si="0"/>
        <v>993.38000000000011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3" right="0.15748031496063" top="0.196850393700787" bottom="0.118110236220472" header="0.118110236220472" footer="0.11811023622047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9" sqref="L9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49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8.5703125" customWidth="1"/>
    <col min="24" max="24" width="9" customWidth="1"/>
  </cols>
  <sheetData>
    <row r="1" spans="1:24" ht="1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ht="15">
      <c r="A2" s="381" t="str">
        <f>'Patna (East)'!A2</f>
        <v>Progress Report for the construction of Model School (2010-11)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3"/>
    </row>
    <row r="3" spans="1:24" ht="15">
      <c r="A3" s="345" t="s">
        <v>780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39" t="str">
        <f>Summary!X3</f>
        <v>Date:-31.1.2015</v>
      </c>
      <c r="W3" s="339"/>
      <c r="X3" s="340"/>
    </row>
    <row r="4" spans="1:24" ht="21.75" customHeight="1">
      <c r="A4" s="338" t="s">
        <v>847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4" ht="12.7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0</v>
      </c>
      <c r="F5" s="336" t="s">
        <v>4</v>
      </c>
      <c r="G5" s="336" t="s">
        <v>5</v>
      </c>
      <c r="H5" s="336" t="s">
        <v>6</v>
      </c>
      <c r="I5" s="38"/>
      <c r="J5" s="38"/>
      <c r="K5" s="387" t="s">
        <v>16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9"/>
      <c r="W5" s="390" t="s">
        <v>20</v>
      </c>
      <c r="X5" s="399" t="s">
        <v>14</v>
      </c>
    </row>
    <row r="6" spans="1:24" ht="18" customHeight="1">
      <c r="A6" s="336"/>
      <c r="B6" s="336"/>
      <c r="C6" s="336"/>
      <c r="D6" s="336"/>
      <c r="E6" s="336"/>
      <c r="F6" s="336"/>
      <c r="G6" s="336"/>
      <c r="H6" s="336"/>
      <c r="I6" s="336" t="s">
        <v>725</v>
      </c>
      <c r="J6" s="336" t="s">
        <v>726</v>
      </c>
      <c r="K6" s="402" t="s">
        <v>7</v>
      </c>
      <c r="L6" s="404" t="s">
        <v>15</v>
      </c>
      <c r="M6" s="406" t="s">
        <v>10</v>
      </c>
      <c r="N6" s="390" t="s">
        <v>9</v>
      </c>
      <c r="O6" s="392" t="s">
        <v>17</v>
      </c>
      <c r="P6" s="393"/>
      <c r="Q6" s="392" t="s">
        <v>18</v>
      </c>
      <c r="R6" s="393"/>
      <c r="S6" s="392" t="s">
        <v>55</v>
      </c>
      <c r="T6" s="393"/>
      <c r="U6" s="394" t="s">
        <v>13</v>
      </c>
      <c r="V6" s="385" t="s">
        <v>8</v>
      </c>
      <c r="W6" s="408"/>
      <c r="X6" s="400"/>
    </row>
    <row r="7" spans="1:24" ht="30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403"/>
      <c r="L7" s="405"/>
      <c r="M7" s="407"/>
      <c r="N7" s="391"/>
      <c r="O7" s="38" t="s">
        <v>11</v>
      </c>
      <c r="P7" s="38" t="s">
        <v>12</v>
      </c>
      <c r="Q7" s="38" t="s">
        <v>11</v>
      </c>
      <c r="R7" s="38" t="s">
        <v>12</v>
      </c>
      <c r="S7" s="38" t="s">
        <v>11</v>
      </c>
      <c r="T7" s="38" t="s">
        <v>12</v>
      </c>
      <c r="U7" s="395"/>
      <c r="V7" s="386"/>
      <c r="W7" s="391"/>
      <c r="X7" s="401"/>
    </row>
    <row r="8" spans="1:24" ht="26.25">
      <c r="A8" s="328">
        <v>1</v>
      </c>
      <c r="B8" s="328" t="s">
        <v>271</v>
      </c>
      <c r="C8" s="15" t="s">
        <v>758</v>
      </c>
      <c r="D8" s="15" t="s">
        <v>272</v>
      </c>
      <c r="E8" s="18">
        <v>1</v>
      </c>
      <c r="F8" s="23" t="s">
        <v>273</v>
      </c>
      <c r="G8" s="331" t="s">
        <v>839</v>
      </c>
      <c r="H8" s="328">
        <v>806.12</v>
      </c>
      <c r="I8" s="328"/>
      <c r="J8" s="328"/>
      <c r="K8" s="48"/>
      <c r="L8" s="72"/>
      <c r="M8" s="72"/>
      <c r="N8" s="72">
        <v>1</v>
      </c>
      <c r="O8" s="36"/>
      <c r="P8" s="36"/>
      <c r="Q8" s="36"/>
      <c r="R8" s="36"/>
      <c r="S8" s="36"/>
      <c r="T8" s="36"/>
      <c r="U8" s="36"/>
      <c r="V8" s="36"/>
      <c r="W8" s="328">
        <v>54.89</v>
      </c>
      <c r="X8" s="1"/>
    </row>
    <row r="9" spans="1:24" ht="26.25">
      <c r="A9" s="329"/>
      <c r="B9" s="329"/>
      <c r="C9" s="15" t="s">
        <v>758</v>
      </c>
      <c r="D9" s="15" t="s">
        <v>274</v>
      </c>
      <c r="E9" s="18">
        <v>2</v>
      </c>
      <c r="F9" s="23" t="s">
        <v>275</v>
      </c>
      <c r="G9" s="332"/>
      <c r="H9" s="329"/>
      <c r="I9" s="329"/>
      <c r="J9" s="329"/>
      <c r="K9" s="48"/>
      <c r="L9" s="72"/>
      <c r="M9" s="72">
        <v>1</v>
      </c>
      <c r="N9" s="36"/>
      <c r="O9" s="36"/>
      <c r="P9" s="36"/>
      <c r="Q9" s="36"/>
      <c r="R9" s="36"/>
      <c r="S9" s="36"/>
      <c r="T9" s="36"/>
      <c r="U9" s="36"/>
      <c r="V9" s="36"/>
      <c r="W9" s="329"/>
      <c r="X9" s="1"/>
    </row>
    <row r="10" spans="1:24" ht="28.5" customHeight="1">
      <c r="A10" s="330"/>
      <c r="B10" s="330"/>
      <c r="C10" s="15" t="s">
        <v>758</v>
      </c>
      <c r="D10" s="15" t="s">
        <v>276</v>
      </c>
      <c r="E10" s="18">
        <v>3</v>
      </c>
      <c r="F10" s="23" t="s">
        <v>277</v>
      </c>
      <c r="G10" s="333"/>
      <c r="H10" s="330"/>
      <c r="I10" s="330"/>
      <c r="J10" s="330"/>
      <c r="K10" s="48"/>
      <c r="L10" s="72"/>
      <c r="M10" s="72">
        <v>1</v>
      </c>
      <c r="N10" s="36"/>
      <c r="O10" s="36"/>
      <c r="P10" s="36"/>
      <c r="Q10" s="36"/>
      <c r="R10" s="36"/>
      <c r="S10" s="36"/>
      <c r="T10" s="36"/>
      <c r="U10" s="36"/>
      <c r="V10" s="36"/>
      <c r="W10" s="330"/>
      <c r="X10" s="1"/>
    </row>
    <row r="11" spans="1:24" ht="25.5">
      <c r="A11" s="328">
        <v>2</v>
      </c>
      <c r="B11" s="328" t="s">
        <v>278</v>
      </c>
      <c r="C11" s="15" t="s">
        <v>758</v>
      </c>
      <c r="D11" s="15" t="s">
        <v>279</v>
      </c>
      <c r="E11" s="18">
        <v>1</v>
      </c>
      <c r="F11" s="19" t="s">
        <v>280</v>
      </c>
      <c r="G11" s="331" t="s">
        <v>755</v>
      </c>
      <c r="H11" s="328">
        <v>816.34</v>
      </c>
      <c r="I11" s="328"/>
      <c r="J11" s="328"/>
      <c r="K11" s="48"/>
      <c r="L11" s="72"/>
      <c r="M11" s="72"/>
      <c r="N11" s="72"/>
      <c r="O11" s="72"/>
      <c r="P11" s="72"/>
      <c r="Q11" s="72"/>
      <c r="R11" s="72"/>
      <c r="S11" s="72">
        <v>1</v>
      </c>
      <c r="T11" s="36"/>
      <c r="U11" s="36"/>
      <c r="V11" s="36"/>
      <c r="W11" s="328">
        <v>484.11</v>
      </c>
      <c r="X11" s="1"/>
    </row>
    <row r="12" spans="1:24" ht="26.25">
      <c r="A12" s="329"/>
      <c r="B12" s="329"/>
      <c r="C12" s="15" t="s">
        <v>758</v>
      </c>
      <c r="D12" s="15" t="s">
        <v>281</v>
      </c>
      <c r="E12" s="18">
        <v>2</v>
      </c>
      <c r="F12" s="23" t="s">
        <v>282</v>
      </c>
      <c r="G12" s="332"/>
      <c r="H12" s="329"/>
      <c r="I12" s="329"/>
      <c r="J12" s="329"/>
      <c r="K12" s="48"/>
      <c r="L12" s="72"/>
      <c r="M12" s="72"/>
      <c r="N12" s="72"/>
      <c r="O12" s="72"/>
      <c r="P12" s="72"/>
      <c r="Q12" s="72">
        <v>1</v>
      </c>
      <c r="R12" s="36"/>
      <c r="S12" s="36"/>
      <c r="T12" s="36"/>
      <c r="U12" s="36"/>
      <c r="V12" s="36"/>
      <c r="W12" s="329"/>
      <c r="X12" s="1"/>
    </row>
    <row r="13" spans="1:24" ht="15">
      <c r="A13" s="330"/>
      <c r="B13" s="330"/>
      <c r="C13" s="15" t="s">
        <v>758</v>
      </c>
      <c r="D13" s="15" t="s">
        <v>283</v>
      </c>
      <c r="E13" s="18">
        <v>3</v>
      </c>
      <c r="F13" s="19" t="s">
        <v>284</v>
      </c>
      <c r="G13" s="333"/>
      <c r="H13" s="330"/>
      <c r="I13" s="330"/>
      <c r="J13" s="330"/>
      <c r="K13" s="48"/>
      <c r="L13" s="72"/>
      <c r="M13" s="72"/>
      <c r="N13" s="35"/>
      <c r="O13" s="72"/>
      <c r="P13" s="72"/>
      <c r="Q13" s="72"/>
      <c r="R13" s="72"/>
      <c r="S13" s="72"/>
      <c r="T13" s="72">
        <v>1</v>
      </c>
      <c r="U13" s="36"/>
      <c r="V13" s="36"/>
      <c r="W13" s="330"/>
      <c r="X13" s="1"/>
    </row>
    <row r="14" spans="1:24" ht="15">
      <c r="A14" s="328">
        <v>3</v>
      </c>
      <c r="B14" s="328" t="s">
        <v>285</v>
      </c>
      <c r="C14" s="15" t="s">
        <v>758</v>
      </c>
      <c r="D14" s="15" t="s">
        <v>286</v>
      </c>
      <c r="E14" s="18">
        <v>1</v>
      </c>
      <c r="F14" s="19" t="s">
        <v>287</v>
      </c>
      <c r="G14" s="331" t="s">
        <v>702</v>
      </c>
      <c r="H14" s="328">
        <v>544.95000000000005</v>
      </c>
      <c r="I14" s="328"/>
      <c r="J14" s="328"/>
      <c r="K14" s="48"/>
      <c r="L14" s="72"/>
      <c r="M14" s="72"/>
      <c r="N14" s="72"/>
      <c r="O14" s="72"/>
      <c r="P14" s="72">
        <v>1</v>
      </c>
      <c r="Q14" s="36"/>
      <c r="R14" s="36"/>
      <c r="S14" s="36"/>
      <c r="T14" s="36"/>
      <c r="U14" s="36"/>
      <c r="V14" s="36"/>
      <c r="W14" s="328">
        <v>266.14999999999998</v>
      </c>
      <c r="X14" s="1"/>
    </row>
    <row r="15" spans="1:24" ht="15">
      <c r="A15" s="330"/>
      <c r="B15" s="330"/>
      <c r="C15" s="15" t="s">
        <v>758</v>
      </c>
      <c r="D15" s="15" t="s">
        <v>288</v>
      </c>
      <c r="E15" s="18">
        <v>2</v>
      </c>
      <c r="F15" s="19" t="s">
        <v>289</v>
      </c>
      <c r="G15" s="333"/>
      <c r="H15" s="330"/>
      <c r="I15" s="330"/>
      <c r="J15" s="330"/>
      <c r="K15" s="48"/>
      <c r="L15" s="72"/>
      <c r="M15" s="72"/>
      <c r="N15" s="72"/>
      <c r="O15" s="72"/>
      <c r="P15" s="72"/>
      <c r="Q15" s="72"/>
      <c r="R15" s="72">
        <v>1</v>
      </c>
      <c r="S15" s="36"/>
      <c r="T15" s="36"/>
      <c r="U15" s="36"/>
      <c r="V15" s="36"/>
      <c r="W15" s="330"/>
      <c r="X15" s="1"/>
    </row>
    <row r="16" spans="1:24" ht="26.25">
      <c r="A16" s="328">
        <v>4</v>
      </c>
      <c r="B16" s="328" t="s">
        <v>290</v>
      </c>
      <c r="C16" s="15" t="s">
        <v>758</v>
      </c>
      <c r="D16" s="15" t="s">
        <v>291</v>
      </c>
      <c r="E16" s="18">
        <v>1</v>
      </c>
      <c r="F16" s="23" t="s">
        <v>292</v>
      </c>
      <c r="G16" s="331" t="s">
        <v>840</v>
      </c>
      <c r="H16" s="328">
        <v>536.04</v>
      </c>
      <c r="I16" s="328"/>
      <c r="J16" s="328"/>
      <c r="K16" s="48"/>
      <c r="L16" s="72"/>
      <c r="M16" s="72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28"/>
      <c r="X16" s="1"/>
    </row>
    <row r="17" spans="1:24" ht="26.25">
      <c r="A17" s="330"/>
      <c r="B17" s="330"/>
      <c r="C17" s="15" t="s">
        <v>758</v>
      </c>
      <c r="D17" s="15" t="s">
        <v>293</v>
      </c>
      <c r="E17" s="18">
        <v>2</v>
      </c>
      <c r="F17" s="23" t="s">
        <v>294</v>
      </c>
      <c r="G17" s="333"/>
      <c r="H17" s="330"/>
      <c r="I17" s="330"/>
      <c r="J17" s="330"/>
      <c r="K17" s="48"/>
      <c r="L17" s="72">
        <v>1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30"/>
      <c r="X17" s="1"/>
    </row>
    <row r="18" spans="1:24" ht="15">
      <c r="A18" s="328">
        <v>5</v>
      </c>
      <c r="B18" s="328" t="s">
        <v>295</v>
      </c>
      <c r="C18" s="15" t="s">
        <v>39</v>
      </c>
      <c r="D18" s="15" t="s">
        <v>296</v>
      </c>
      <c r="E18" s="18">
        <v>1</v>
      </c>
      <c r="F18" s="19" t="s">
        <v>297</v>
      </c>
      <c r="G18" s="331" t="s">
        <v>701</v>
      </c>
      <c r="H18" s="328">
        <v>543.61</v>
      </c>
      <c r="I18" s="328"/>
      <c r="J18" s="328"/>
      <c r="K18" s="48"/>
      <c r="L18" s="72"/>
      <c r="M18" s="72"/>
      <c r="N18" s="72"/>
      <c r="O18" s="72"/>
      <c r="P18" s="72">
        <v>1</v>
      </c>
      <c r="Q18" s="36"/>
      <c r="R18" s="36"/>
      <c r="S18" s="36"/>
      <c r="T18" s="36"/>
      <c r="U18" s="36"/>
      <c r="V18" s="36"/>
      <c r="W18" s="328">
        <v>80.12</v>
      </c>
      <c r="X18" s="1"/>
    </row>
    <row r="19" spans="1:24" ht="30">
      <c r="A19" s="330"/>
      <c r="B19" s="330"/>
      <c r="C19" s="15" t="s">
        <v>39</v>
      </c>
      <c r="D19" s="16" t="s">
        <v>746</v>
      </c>
      <c r="E19" s="18">
        <v>2</v>
      </c>
      <c r="F19" s="19" t="s">
        <v>298</v>
      </c>
      <c r="G19" s="333"/>
      <c r="H19" s="330"/>
      <c r="I19" s="330"/>
      <c r="J19" s="330"/>
      <c r="K19" s="48">
        <v>1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30"/>
      <c r="X19" s="34" t="s">
        <v>865</v>
      </c>
    </row>
    <row r="20" spans="1:24" ht="26.25">
      <c r="A20" s="328">
        <v>6</v>
      </c>
      <c r="B20" s="328" t="s">
        <v>299</v>
      </c>
      <c r="C20" s="15" t="s">
        <v>39</v>
      </c>
      <c r="D20" s="15" t="s">
        <v>300</v>
      </c>
      <c r="E20" s="18">
        <v>1</v>
      </c>
      <c r="F20" s="23" t="s">
        <v>301</v>
      </c>
      <c r="G20" s="331" t="s">
        <v>701</v>
      </c>
      <c r="H20" s="328">
        <v>534.70000000000005</v>
      </c>
      <c r="I20" s="328"/>
      <c r="J20" s="328"/>
      <c r="K20" s="48"/>
      <c r="L20" s="72"/>
      <c r="M20" s="72"/>
      <c r="N20" s="72">
        <v>1</v>
      </c>
      <c r="O20" s="36"/>
      <c r="P20" s="36"/>
      <c r="Q20" s="36"/>
      <c r="R20" s="36"/>
      <c r="S20" s="36"/>
      <c r="T20" s="36"/>
      <c r="U20" s="36"/>
      <c r="V20" s="36"/>
      <c r="W20" s="328">
        <v>180.34</v>
      </c>
      <c r="X20" s="1"/>
    </row>
    <row r="21" spans="1:24" ht="25.5">
      <c r="A21" s="330"/>
      <c r="B21" s="330"/>
      <c r="C21" s="15" t="s">
        <v>39</v>
      </c>
      <c r="D21" s="15" t="s">
        <v>302</v>
      </c>
      <c r="E21" s="18">
        <v>2</v>
      </c>
      <c r="F21" s="19" t="s">
        <v>303</v>
      </c>
      <c r="G21" s="333"/>
      <c r="H21" s="330"/>
      <c r="I21" s="330"/>
      <c r="J21" s="330"/>
      <c r="K21" s="48"/>
      <c r="L21" s="72"/>
      <c r="M21" s="72"/>
      <c r="N21" s="72"/>
      <c r="O21" s="72"/>
      <c r="P21" s="72">
        <v>1</v>
      </c>
      <c r="Q21" s="36"/>
      <c r="R21" s="36"/>
      <c r="S21" s="36"/>
      <c r="T21" s="36"/>
      <c r="U21" s="36"/>
      <c r="V21" s="36"/>
      <c r="W21" s="330"/>
      <c r="X21" s="1"/>
    </row>
    <row r="22" spans="1:24" ht="25.5">
      <c r="A22" s="14">
        <v>7</v>
      </c>
      <c r="B22" s="14" t="s">
        <v>304</v>
      </c>
      <c r="C22" s="15" t="s">
        <v>39</v>
      </c>
      <c r="D22" s="15" t="s">
        <v>305</v>
      </c>
      <c r="E22" s="18">
        <v>1</v>
      </c>
      <c r="F22" s="19" t="s">
        <v>306</v>
      </c>
      <c r="G22" s="52" t="s">
        <v>720</v>
      </c>
      <c r="H22" s="14">
        <v>272.68</v>
      </c>
      <c r="I22" s="14"/>
      <c r="J22" s="14"/>
      <c r="K22" s="48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208" t="s">
        <v>837</v>
      </c>
      <c r="X22" s="1"/>
    </row>
    <row r="23" spans="1:24" ht="18.75" customHeight="1">
      <c r="A23" s="1"/>
      <c r="B23" s="1"/>
      <c r="C23" s="384" t="s">
        <v>21</v>
      </c>
      <c r="D23" s="384"/>
      <c r="E23" s="89">
        <f>E10+E13+E15+E17+E19+E21+E22</f>
        <v>15</v>
      </c>
      <c r="F23" s="89"/>
      <c r="G23" s="89"/>
      <c r="H23" s="96">
        <f>SUM(H8:H22)</f>
        <v>4054.44</v>
      </c>
      <c r="I23" s="97"/>
      <c r="J23" s="97"/>
      <c r="K23" s="98">
        <f t="shared" ref="K23:W23" si="0">SUM(K8:K22)</f>
        <v>1</v>
      </c>
      <c r="L23" s="98">
        <f t="shared" si="0"/>
        <v>1</v>
      </c>
      <c r="M23" s="98">
        <f t="shared" si="0"/>
        <v>3</v>
      </c>
      <c r="N23" s="98">
        <f>SUM(N8:N22)</f>
        <v>2</v>
      </c>
      <c r="O23" s="98">
        <f t="shared" si="0"/>
        <v>0</v>
      </c>
      <c r="P23" s="98">
        <f t="shared" si="0"/>
        <v>3</v>
      </c>
      <c r="Q23" s="98">
        <f t="shared" si="0"/>
        <v>1</v>
      </c>
      <c r="R23" s="98">
        <f t="shared" si="0"/>
        <v>1</v>
      </c>
      <c r="S23" s="98">
        <f t="shared" si="0"/>
        <v>1</v>
      </c>
      <c r="T23" s="98">
        <f t="shared" si="0"/>
        <v>1</v>
      </c>
      <c r="U23" s="98">
        <f t="shared" si="0"/>
        <v>0</v>
      </c>
      <c r="V23" s="98">
        <f t="shared" si="0"/>
        <v>0</v>
      </c>
      <c r="W23" s="96">
        <f t="shared" si="0"/>
        <v>1065.6099999999999</v>
      </c>
      <c r="X23" s="89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27" right="0.15748031496063" top="0.196850393700787" bottom="0.118110236220472" header="0.118110236220472" footer="0.11811023622047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1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12.75"/>
  <cols>
    <col min="1" max="1" width="3.85546875" style="101" bestFit="1" customWidth="1"/>
    <col min="2" max="2" width="11.5703125" style="109" customWidth="1"/>
    <col min="3" max="3" width="14.28515625" style="101" bestFit="1" customWidth="1"/>
    <col min="4" max="4" width="14.42578125" style="101" customWidth="1"/>
    <col min="5" max="5" width="4.7109375" style="101" customWidth="1"/>
    <col min="6" max="6" width="27.140625" style="240" bestFit="1" customWidth="1"/>
    <col min="7" max="7" width="15.140625" style="110" customWidth="1"/>
    <col min="8" max="8" width="11.42578125" style="101" customWidth="1"/>
    <col min="9" max="9" width="4.5703125" style="109" hidden="1" customWidth="1"/>
    <col min="10" max="10" width="13.28515625" style="101" customWidth="1"/>
    <col min="11" max="11" width="13.7109375" style="101" customWidth="1"/>
    <col min="12" max="22" width="6.7109375" style="101" customWidth="1"/>
    <col min="23" max="23" width="10.28515625" style="101" customWidth="1"/>
    <col min="24" max="24" width="16.28515625" style="101" customWidth="1"/>
    <col min="25" max="16384" width="9.140625" style="101"/>
  </cols>
  <sheetData>
    <row r="1" spans="1:24">
      <c r="A1" s="410" t="s">
        <v>19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</row>
    <row r="2" spans="1:24">
      <c r="A2" s="413" t="str">
        <f>'Patna (East)'!A2</f>
        <v>Progress Report for the construction of Model School (2010-11)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5"/>
    </row>
    <row r="3" spans="1:24">
      <c r="A3" s="416" t="s">
        <v>835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7" t="str">
        <f>Summary!X3</f>
        <v>Date:-31.1.2015</v>
      </c>
      <c r="X3" s="418"/>
    </row>
    <row r="4" spans="1:24" ht="20.25" customHeight="1">
      <c r="A4" s="419" t="s">
        <v>775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</row>
    <row r="5" spans="1:24" s="100" customFormat="1" ht="20.25" customHeight="1">
      <c r="A5" s="409" t="s">
        <v>0</v>
      </c>
      <c r="B5" s="336" t="s">
        <v>1</v>
      </c>
      <c r="C5" s="336" t="s">
        <v>2</v>
      </c>
      <c r="D5" s="336" t="s">
        <v>3</v>
      </c>
      <c r="E5" s="336" t="s">
        <v>0</v>
      </c>
      <c r="F5" s="436" t="s">
        <v>4</v>
      </c>
      <c r="G5" s="390" t="s">
        <v>5</v>
      </c>
      <c r="H5" s="336" t="s">
        <v>759</v>
      </c>
      <c r="I5" s="342" t="s">
        <v>16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36" t="s">
        <v>20</v>
      </c>
      <c r="X5" s="420" t="s">
        <v>14</v>
      </c>
    </row>
    <row r="6" spans="1:24" s="100" customFormat="1" ht="37.5" customHeight="1">
      <c r="A6" s="409"/>
      <c r="B6" s="336"/>
      <c r="C6" s="336"/>
      <c r="D6" s="336"/>
      <c r="E6" s="336"/>
      <c r="F6" s="436"/>
      <c r="G6" s="408"/>
      <c r="H6" s="336"/>
      <c r="I6" s="336" t="s">
        <v>7</v>
      </c>
      <c r="J6" s="336" t="s">
        <v>725</v>
      </c>
      <c r="K6" s="336" t="s">
        <v>726</v>
      </c>
      <c r="L6" s="361" t="s">
        <v>15</v>
      </c>
      <c r="M6" s="358" t="s">
        <v>10</v>
      </c>
      <c r="N6" s="336" t="s">
        <v>9</v>
      </c>
      <c r="O6" s="336" t="s">
        <v>17</v>
      </c>
      <c r="P6" s="336"/>
      <c r="Q6" s="336" t="s">
        <v>18</v>
      </c>
      <c r="R6" s="336"/>
      <c r="S6" s="336" t="s">
        <v>55</v>
      </c>
      <c r="T6" s="336"/>
      <c r="U6" s="358" t="s">
        <v>13</v>
      </c>
      <c r="V6" s="358" t="s">
        <v>8</v>
      </c>
      <c r="W6" s="336"/>
      <c r="X6" s="420"/>
    </row>
    <row r="7" spans="1:24" s="100" customFormat="1" ht="38.25" customHeight="1">
      <c r="A7" s="409"/>
      <c r="B7" s="336"/>
      <c r="C7" s="336"/>
      <c r="D7" s="336"/>
      <c r="E7" s="336"/>
      <c r="F7" s="436"/>
      <c r="G7" s="391"/>
      <c r="H7" s="336"/>
      <c r="I7" s="336"/>
      <c r="J7" s="336"/>
      <c r="K7" s="336"/>
      <c r="L7" s="361"/>
      <c r="M7" s="358"/>
      <c r="N7" s="336"/>
      <c r="O7" s="182" t="s">
        <v>11</v>
      </c>
      <c r="P7" s="182" t="s">
        <v>12</v>
      </c>
      <c r="Q7" s="182" t="s">
        <v>11</v>
      </c>
      <c r="R7" s="182" t="s">
        <v>12</v>
      </c>
      <c r="S7" s="182" t="s">
        <v>11</v>
      </c>
      <c r="T7" s="182" t="s">
        <v>12</v>
      </c>
      <c r="U7" s="358"/>
      <c r="V7" s="358"/>
      <c r="W7" s="336"/>
      <c r="X7" s="420"/>
    </row>
    <row r="8" spans="1:24" ht="30" customHeight="1">
      <c r="A8" s="421">
        <v>1</v>
      </c>
      <c r="B8" s="424" t="s">
        <v>658</v>
      </c>
      <c r="C8" s="433" t="s">
        <v>557</v>
      </c>
      <c r="D8" s="50" t="s">
        <v>262</v>
      </c>
      <c r="E8" s="17">
        <v>1</v>
      </c>
      <c r="F8" s="50" t="s">
        <v>558</v>
      </c>
      <c r="G8" s="427" t="s">
        <v>703</v>
      </c>
      <c r="H8" s="430">
        <v>798.46</v>
      </c>
      <c r="I8" s="184"/>
      <c r="J8" s="424"/>
      <c r="K8" s="424"/>
      <c r="L8" s="106"/>
      <c r="M8" s="106"/>
      <c r="N8" s="107">
        <v>1</v>
      </c>
      <c r="O8" s="103"/>
      <c r="P8" s="103"/>
      <c r="Q8" s="103"/>
      <c r="R8" s="103"/>
      <c r="S8" s="103"/>
      <c r="T8" s="103"/>
      <c r="U8" s="103"/>
      <c r="V8" s="103"/>
      <c r="W8" s="424">
        <v>201.97</v>
      </c>
      <c r="X8" s="183"/>
    </row>
    <row r="9" spans="1:24" ht="30" customHeight="1">
      <c r="A9" s="422"/>
      <c r="B9" s="425"/>
      <c r="C9" s="434"/>
      <c r="D9" s="50" t="s">
        <v>559</v>
      </c>
      <c r="E9" s="17">
        <v>2</v>
      </c>
      <c r="F9" s="187" t="s">
        <v>560</v>
      </c>
      <c r="G9" s="428"/>
      <c r="H9" s="431"/>
      <c r="I9" s="184"/>
      <c r="J9" s="425"/>
      <c r="K9" s="425"/>
      <c r="L9" s="104"/>
      <c r="M9" s="104"/>
      <c r="N9" s="104"/>
      <c r="O9" s="104"/>
      <c r="P9" s="104"/>
      <c r="Q9" s="104"/>
      <c r="R9" s="105">
        <v>1</v>
      </c>
      <c r="S9" s="103"/>
      <c r="T9" s="103"/>
      <c r="U9" s="103"/>
      <c r="V9" s="103"/>
      <c r="W9" s="425"/>
      <c r="X9" s="183"/>
    </row>
    <row r="10" spans="1:24" ht="30" customHeight="1">
      <c r="A10" s="423"/>
      <c r="B10" s="426"/>
      <c r="C10" s="435"/>
      <c r="D10" s="50" t="s">
        <v>561</v>
      </c>
      <c r="E10" s="17">
        <v>3</v>
      </c>
      <c r="F10" s="187" t="s">
        <v>562</v>
      </c>
      <c r="G10" s="429"/>
      <c r="H10" s="432"/>
      <c r="I10" s="184">
        <v>1</v>
      </c>
      <c r="J10" s="426"/>
      <c r="K10" s="426"/>
      <c r="L10" s="102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426"/>
      <c r="X10" s="144" t="s">
        <v>722</v>
      </c>
    </row>
    <row r="11" spans="1:24" ht="30" customHeight="1">
      <c r="A11" s="421">
        <v>2</v>
      </c>
      <c r="B11" s="424" t="s">
        <v>659</v>
      </c>
      <c r="C11" s="433" t="s">
        <v>557</v>
      </c>
      <c r="D11" s="50" t="s">
        <v>557</v>
      </c>
      <c r="E11" s="17">
        <v>1</v>
      </c>
      <c r="F11" s="50" t="s">
        <v>563</v>
      </c>
      <c r="G11" s="427" t="s">
        <v>704</v>
      </c>
      <c r="H11" s="430">
        <v>795.18</v>
      </c>
      <c r="I11" s="184"/>
      <c r="J11" s="430" t="s">
        <v>739</v>
      </c>
      <c r="K11" s="430" t="s">
        <v>740</v>
      </c>
      <c r="L11" s="104"/>
      <c r="M11" s="105"/>
      <c r="N11" s="105"/>
      <c r="O11" s="105"/>
      <c r="P11" s="105"/>
      <c r="Q11" s="105"/>
      <c r="R11" s="105"/>
      <c r="S11" s="105"/>
      <c r="T11" s="105"/>
      <c r="U11" s="105">
        <v>1</v>
      </c>
      <c r="V11" s="103"/>
      <c r="W11" s="424">
        <v>624.91999999999996</v>
      </c>
      <c r="X11" s="183"/>
    </row>
    <row r="12" spans="1:24" ht="30" customHeight="1">
      <c r="A12" s="422"/>
      <c r="B12" s="425"/>
      <c r="C12" s="434"/>
      <c r="D12" s="50" t="s">
        <v>564</v>
      </c>
      <c r="E12" s="17">
        <v>2</v>
      </c>
      <c r="F12" s="187" t="s">
        <v>565</v>
      </c>
      <c r="G12" s="428"/>
      <c r="H12" s="431"/>
      <c r="I12" s="184"/>
      <c r="J12" s="431"/>
      <c r="K12" s="431"/>
      <c r="L12" s="104"/>
      <c r="M12" s="105"/>
      <c r="N12" s="105"/>
      <c r="O12" s="105"/>
      <c r="P12" s="105"/>
      <c r="Q12" s="105"/>
      <c r="R12" s="105"/>
      <c r="S12" s="105"/>
      <c r="T12" s="105"/>
      <c r="U12" s="105">
        <v>1</v>
      </c>
      <c r="V12" s="103"/>
      <c r="W12" s="425"/>
      <c r="X12" s="183"/>
    </row>
    <row r="13" spans="1:24" ht="30" customHeight="1">
      <c r="A13" s="423"/>
      <c r="B13" s="426"/>
      <c r="C13" s="435"/>
      <c r="D13" s="50" t="s">
        <v>566</v>
      </c>
      <c r="E13" s="17">
        <v>3</v>
      </c>
      <c r="F13" s="187" t="s">
        <v>567</v>
      </c>
      <c r="G13" s="429"/>
      <c r="H13" s="432"/>
      <c r="I13" s="184"/>
      <c r="J13" s="432"/>
      <c r="K13" s="432"/>
      <c r="L13" s="104"/>
      <c r="M13" s="105"/>
      <c r="N13" s="105"/>
      <c r="O13" s="105"/>
      <c r="P13" s="105"/>
      <c r="Q13" s="105"/>
      <c r="R13" s="105"/>
      <c r="S13" s="105"/>
      <c r="T13" s="105"/>
      <c r="U13" s="105">
        <v>1</v>
      </c>
      <c r="V13" s="103"/>
      <c r="W13" s="426"/>
      <c r="X13" s="183"/>
    </row>
    <row r="14" spans="1:24" ht="30" customHeight="1">
      <c r="A14" s="421">
        <v>3</v>
      </c>
      <c r="B14" s="424" t="s">
        <v>660</v>
      </c>
      <c r="C14" s="433" t="s">
        <v>557</v>
      </c>
      <c r="D14" s="50" t="s">
        <v>568</v>
      </c>
      <c r="E14" s="17">
        <v>1</v>
      </c>
      <c r="F14" s="238" t="s">
        <v>569</v>
      </c>
      <c r="G14" s="427" t="s">
        <v>705</v>
      </c>
      <c r="H14" s="430">
        <v>799.66</v>
      </c>
      <c r="I14" s="184"/>
      <c r="J14" s="424"/>
      <c r="K14" s="424"/>
      <c r="L14" s="106"/>
      <c r="M14" s="106"/>
      <c r="N14" s="106"/>
      <c r="O14" s="106"/>
      <c r="P14" s="106"/>
      <c r="Q14" s="106"/>
      <c r="R14" s="106"/>
      <c r="S14" s="106"/>
      <c r="T14" s="106"/>
      <c r="U14" s="107">
        <v>1</v>
      </c>
      <c r="V14" s="103"/>
      <c r="W14" s="424">
        <v>590.54999999999995</v>
      </c>
      <c r="X14" s="183"/>
    </row>
    <row r="15" spans="1:24" ht="30" customHeight="1">
      <c r="A15" s="422"/>
      <c r="B15" s="425"/>
      <c r="C15" s="434"/>
      <c r="D15" s="50" t="s">
        <v>570</v>
      </c>
      <c r="E15" s="17">
        <v>2</v>
      </c>
      <c r="F15" s="187" t="s">
        <v>571</v>
      </c>
      <c r="G15" s="428"/>
      <c r="H15" s="431"/>
      <c r="I15" s="184"/>
      <c r="J15" s="425"/>
      <c r="K15" s="425"/>
      <c r="L15" s="106"/>
      <c r="M15" s="106"/>
      <c r="N15" s="106"/>
      <c r="O15" s="106"/>
      <c r="P15" s="106"/>
      <c r="Q15" s="106"/>
      <c r="R15" s="106"/>
      <c r="S15" s="106"/>
      <c r="T15" s="106"/>
      <c r="U15" s="107">
        <v>1</v>
      </c>
      <c r="V15" s="103"/>
      <c r="W15" s="425"/>
      <c r="X15" s="183"/>
    </row>
    <row r="16" spans="1:24" ht="30" customHeight="1">
      <c r="A16" s="423"/>
      <c r="B16" s="426"/>
      <c r="C16" s="435"/>
      <c r="D16" s="50" t="s">
        <v>572</v>
      </c>
      <c r="E16" s="17">
        <v>3</v>
      </c>
      <c r="F16" s="50" t="s">
        <v>573</v>
      </c>
      <c r="G16" s="429"/>
      <c r="H16" s="432"/>
      <c r="I16" s="184"/>
      <c r="J16" s="426"/>
      <c r="K16" s="426"/>
      <c r="L16" s="106"/>
      <c r="M16" s="106"/>
      <c r="N16" s="106"/>
      <c r="O16" s="106"/>
      <c r="P16" s="106"/>
      <c r="Q16" s="106"/>
      <c r="R16" s="106"/>
      <c r="S16" s="106"/>
      <c r="T16" s="106"/>
      <c r="U16" s="107">
        <v>1</v>
      </c>
      <c r="V16" s="103"/>
      <c r="W16" s="426"/>
      <c r="X16" s="183"/>
    </row>
    <row r="17" spans="1:24" ht="30" customHeight="1">
      <c r="A17" s="421">
        <v>4</v>
      </c>
      <c r="B17" s="424" t="s">
        <v>661</v>
      </c>
      <c r="C17" s="433" t="s">
        <v>557</v>
      </c>
      <c r="D17" s="50" t="s">
        <v>574</v>
      </c>
      <c r="E17" s="17">
        <v>1</v>
      </c>
      <c r="F17" s="187" t="s">
        <v>453</v>
      </c>
      <c r="G17" s="427" t="s">
        <v>699</v>
      </c>
      <c r="H17" s="430">
        <v>792.34</v>
      </c>
      <c r="I17" s="184"/>
      <c r="J17" s="424"/>
      <c r="K17" s="424"/>
      <c r="L17" s="106"/>
      <c r="M17" s="106"/>
      <c r="N17" s="106"/>
      <c r="O17" s="106"/>
      <c r="P17" s="106"/>
      <c r="Q17" s="106"/>
      <c r="R17" s="106"/>
      <c r="S17" s="106"/>
      <c r="T17" s="107">
        <v>1</v>
      </c>
      <c r="U17" s="103"/>
      <c r="V17" s="103"/>
      <c r="W17" s="424">
        <v>333.08</v>
      </c>
      <c r="X17" s="183"/>
    </row>
    <row r="18" spans="1:24" ht="30" customHeight="1">
      <c r="A18" s="422"/>
      <c r="B18" s="425"/>
      <c r="C18" s="434"/>
      <c r="D18" s="50" t="s">
        <v>575</v>
      </c>
      <c r="E18" s="17">
        <v>2</v>
      </c>
      <c r="F18" s="50" t="s">
        <v>576</v>
      </c>
      <c r="G18" s="428"/>
      <c r="H18" s="431"/>
      <c r="I18" s="184">
        <v>1</v>
      </c>
      <c r="J18" s="425"/>
      <c r="K18" s="425"/>
      <c r="L18" s="102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425"/>
      <c r="X18" s="144" t="s">
        <v>723</v>
      </c>
    </row>
    <row r="19" spans="1:24" ht="30" customHeight="1">
      <c r="A19" s="423"/>
      <c r="B19" s="426"/>
      <c r="C19" s="435"/>
      <c r="D19" s="50" t="s">
        <v>577</v>
      </c>
      <c r="E19" s="17">
        <v>3</v>
      </c>
      <c r="F19" s="50" t="s">
        <v>578</v>
      </c>
      <c r="G19" s="429"/>
      <c r="H19" s="432"/>
      <c r="I19" s="184"/>
      <c r="J19" s="426"/>
      <c r="K19" s="426"/>
      <c r="L19" s="104"/>
      <c r="M19" s="104"/>
      <c r="N19" s="104"/>
      <c r="O19" s="104"/>
      <c r="P19" s="104"/>
      <c r="Q19" s="104"/>
      <c r="R19" s="104"/>
      <c r="S19" s="104"/>
      <c r="T19" s="105">
        <v>1</v>
      </c>
      <c r="U19" s="103"/>
      <c r="V19" s="103"/>
      <c r="W19" s="426"/>
      <c r="X19" s="183"/>
    </row>
    <row r="20" spans="1:24" ht="30" customHeight="1">
      <c r="A20" s="421">
        <v>5</v>
      </c>
      <c r="B20" s="424" t="s">
        <v>669</v>
      </c>
      <c r="C20" s="433" t="s">
        <v>615</v>
      </c>
      <c r="D20" s="50" t="s">
        <v>616</v>
      </c>
      <c r="E20" s="17">
        <v>1</v>
      </c>
      <c r="F20" s="50" t="s">
        <v>617</v>
      </c>
      <c r="G20" s="427" t="s">
        <v>815</v>
      </c>
      <c r="H20" s="430">
        <v>827.78</v>
      </c>
      <c r="I20" s="184">
        <v>1</v>
      </c>
      <c r="J20" s="424"/>
      <c r="K20" s="424"/>
      <c r="L20" s="10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424"/>
      <c r="X20" s="183"/>
    </row>
    <row r="21" spans="1:24" ht="30" customHeight="1">
      <c r="A21" s="422"/>
      <c r="B21" s="425"/>
      <c r="C21" s="434"/>
      <c r="D21" s="50" t="s">
        <v>618</v>
      </c>
      <c r="E21" s="17">
        <v>2</v>
      </c>
      <c r="F21" s="187" t="s">
        <v>619</v>
      </c>
      <c r="G21" s="428"/>
      <c r="H21" s="431"/>
      <c r="I21" s="184">
        <v>1</v>
      </c>
      <c r="J21" s="425"/>
      <c r="K21" s="425"/>
      <c r="L21" s="102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425"/>
      <c r="X21" s="183"/>
    </row>
    <row r="22" spans="1:24" ht="30" customHeight="1">
      <c r="A22" s="423"/>
      <c r="B22" s="426"/>
      <c r="C22" s="435"/>
      <c r="D22" s="50" t="s">
        <v>620</v>
      </c>
      <c r="E22" s="17">
        <v>3</v>
      </c>
      <c r="F22" s="187" t="s">
        <v>621</v>
      </c>
      <c r="G22" s="429"/>
      <c r="H22" s="432"/>
      <c r="I22" s="184">
        <v>1</v>
      </c>
      <c r="J22" s="426"/>
      <c r="K22" s="426"/>
      <c r="L22" s="102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426"/>
      <c r="X22" s="183"/>
    </row>
    <row r="23" spans="1:24" ht="30" customHeight="1">
      <c r="A23" s="421">
        <v>6</v>
      </c>
      <c r="B23" s="424" t="s">
        <v>670</v>
      </c>
      <c r="C23" s="433" t="s">
        <v>615</v>
      </c>
      <c r="D23" s="50" t="s">
        <v>622</v>
      </c>
      <c r="E23" s="17">
        <v>1</v>
      </c>
      <c r="F23" s="187" t="s">
        <v>623</v>
      </c>
      <c r="G23" s="427" t="s">
        <v>821</v>
      </c>
      <c r="H23" s="430">
        <v>830.56</v>
      </c>
      <c r="I23" s="184">
        <v>1</v>
      </c>
      <c r="J23" s="424"/>
      <c r="K23" s="424"/>
      <c r="L23" s="102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424"/>
      <c r="X23" s="183"/>
    </row>
    <row r="24" spans="1:24" ht="30" customHeight="1">
      <c r="A24" s="422"/>
      <c r="B24" s="425"/>
      <c r="C24" s="434"/>
      <c r="D24" s="50" t="s">
        <v>624</v>
      </c>
      <c r="E24" s="17">
        <v>2</v>
      </c>
      <c r="F24" s="50" t="s">
        <v>625</v>
      </c>
      <c r="G24" s="428"/>
      <c r="H24" s="431"/>
      <c r="I24" s="184">
        <v>1</v>
      </c>
      <c r="J24" s="425"/>
      <c r="K24" s="425"/>
      <c r="L24" s="102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425"/>
      <c r="X24" s="183"/>
    </row>
    <row r="25" spans="1:24" ht="30" customHeight="1">
      <c r="A25" s="423"/>
      <c r="B25" s="426"/>
      <c r="C25" s="435"/>
      <c r="D25" s="50" t="s">
        <v>626</v>
      </c>
      <c r="E25" s="17">
        <v>3</v>
      </c>
      <c r="F25" s="50" t="s">
        <v>627</v>
      </c>
      <c r="G25" s="429"/>
      <c r="H25" s="432"/>
      <c r="I25" s="184">
        <v>1</v>
      </c>
      <c r="J25" s="426"/>
      <c r="K25" s="426"/>
      <c r="L25" s="102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426"/>
      <c r="X25" s="183"/>
    </row>
    <row r="26" spans="1:24" ht="30" customHeight="1">
      <c r="A26" s="421">
        <v>7</v>
      </c>
      <c r="B26" s="424" t="s">
        <v>671</v>
      </c>
      <c r="C26" s="433" t="s">
        <v>615</v>
      </c>
      <c r="D26" s="50" t="s">
        <v>628</v>
      </c>
      <c r="E26" s="17">
        <v>1</v>
      </c>
      <c r="F26" s="50" t="s">
        <v>629</v>
      </c>
      <c r="G26" s="427" t="s">
        <v>815</v>
      </c>
      <c r="H26" s="430">
        <v>833.81</v>
      </c>
      <c r="I26" s="184"/>
      <c r="J26" s="424"/>
      <c r="K26" s="424"/>
      <c r="L26" s="106"/>
      <c r="M26" s="107">
        <v>1</v>
      </c>
      <c r="N26" s="130"/>
      <c r="O26" s="130"/>
      <c r="P26" s="130"/>
      <c r="Q26" s="130"/>
      <c r="R26" s="130"/>
      <c r="S26" s="130"/>
      <c r="T26" s="130"/>
      <c r="U26" s="103"/>
      <c r="V26" s="103"/>
      <c r="W26" s="424">
        <v>150.65</v>
      </c>
      <c r="X26" s="183"/>
    </row>
    <row r="27" spans="1:24" ht="30" customHeight="1">
      <c r="A27" s="422"/>
      <c r="B27" s="425"/>
      <c r="C27" s="434"/>
      <c r="D27" s="50" t="s">
        <v>630</v>
      </c>
      <c r="E27" s="17">
        <v>2</v>
      </c>
      <c r="F27" s="50" t="s">
        <v>631</v>
      </c>
      <c r="G27" s="428"/>
      <c r="H27" s="431"/>
      <c r="I27" s="184"/>
      <c r="J27" s="425"/>
      <c r="K27" s="425"/>
      <c r="L27" s="106"/>
      <c r="M27" s="106"/>
      <c r="N27" s="106"/>
      <c r="O27" s="106"/>
      <c r="P27" s="107">
        <v>1</v>
      </c>
      <c r="Q27" s="103"/>
      <c r="R27" s="103"/>
      <c r="S27" s="103"/>
      <c r="T27" s="103"/>
      <c r="U27" s="103"/>
      <c r="V27" s="103"/>
      <c r="W27" s="425"/>
      <c r="X27" s="212"/>
    </row>
    <row r="28" spans="1:24" ht="30" customHeight="1">
      <c r="A28" s="423"/>
      <c r="B28" s="426"/>
      <c r="C28" s="435"/>
      <c r="D28" s="50" t="s">
        <v>632</v>
      </c>
      <c r="E28" s="17">
        <v>3</v>
      </c>
      <c r="F28" s="50" t="s">
        <v>633</v>
      </c>
      <c r="G28" s="429"/>
      <c r="H28" s="432"/>
      <c r="I28" s="184">
        <v>1</v>
      </c>
      <c r="J28" s="426"/>
      <c r="K28" s="426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426"/>
      <c r="X28" s="183"/>
    </row>
    <row r="29" spans="1:24" s="240" customFormat="1" ht="30" customHeight="1">
      <c r="A29" s="239"/>
      <c r="B29" s="222"/>
      <c r="C29" s="437" t="s">
        <v>21</v>
      </c>
      <c r="D29" s="437"/>
      <c r="E29" s="223">
        <f>E10+E13+E16+E19+E22+E25+E28</f>
        <v>21</v>
      </c>
      <c r="F29" s="239"/>
      <c r="G29" s="241"/>
      <c r="H29" s="223">
        <f>SUM(H8:H28)</f>
        <v>5677.7899999999991</v>
      </c>
      <c r="I29" s="223">
        <f>SUM(I8:I28)</f>
        <v>9</v>
      </c>
      <c r="J29" s="239"/>
      <c r="K29" s="239"/>
      <c r="L29" s="242">
        <f>SUM(L8:L28)</f>
        <v>0</v>
      </c>
      <c r="M29" s="242">
        <f t="shared" ref="M29:W29" si="0">SUM(M8:M28)</f>
        <v>1</v>
      </c>
      <c r="N29" s="242">
        <f>SUM(N8:N28)</f>
        <v>1</v>
      </c>
      <c r="O29" s="242">
        <f t="shared" si="0"/>
        <v>0</v>
      </c>
      <c r="P29" s="242">
        <f t="shared" si="0"/>
        <v>1</v>
      </c>
      <c r="Q29" s="242">
        <f t="shared" si="0"/>
        <v>0</v>
      </c>
      <c r="R29" s="242">
        <f t="shared" si="0"/>
        <v>1</v>
      </c>
      <c r="S29" s="242">
        <f t="shared" si="0"/>
        <v>0</v>
      </c>
      <c r="T29" s="242">
        <f t="shared" si="0"/>
        <v>2</v>
      </c>
      <c r="U29" s="242">
        <f t="shared" si="0"/>
        <v>6</v>
      </c>
      <c r="V29" s="242">
        <f t="shared" si="0"/>
        <v>0</v>
      </c>
      <c r="W29" s="242">
        <f t="shared" si="0"/>
        <v>1901.17</v>
      </c>
      <c r="X29" s="239"/>
    </row>
  </sheetData>
  <mergeCells count="84">
    <mergeCell ref="C11:C13"/>
    <mergeCell ref="C14:C16"/>
    <mergeCell ref="C17:C19"/>
    <mergeCell ref="C20:C22"/>
    <mergeCell ref="C23:C25"/>
    <mergeCell ref="C29:D29"/>
    <mergeCell ref="W26:W28"/>
    <mergeCell ref="A26:A28"/>
    <mergeCell ref="B26:B28"/>
    <mergeCell ref="G26:G28"/>
    <mergeCell ref="H26:H28"/>
    <mergeCell ref="J26:J28"/>
    <mergeCell ref="K26:K28"/>
    <mergeCell ref="C26:C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C8:C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26" right="3.9370078740157501E-2" top="0.74803149606299202" bottom="0.118110236220472" header="0.43307086614173201" footer="0.11811023622047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2015-02-19T07:11:18Z</cp:lastPrinted>
  <dcterms:created xsi:type="dcterms:W3CDTF">2012-03-01T16:49:07Z</dcterms:created>
  <dcterms:modified xsi:type="dcterms:W3CDTF">2015-02-21T08:03:45Z</dcterms:modified>
</cp:coreProperties>
</file>